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https://ivytechccofindiana-my.sharepoint.com/personal/mmichalak_ivytech_edu/Documents/Desktop/"/>
    </mc:Choice>
  </mc:AlternateContent>
  <xr:revisionPtr revIDLastSave="0" documentId="8_{DF92FC54-0D2A-4859-BDDE-F3414B6948E6}" xr6:coauthVersionLast="47" xr6:coauthVersionMax="47" xr10:uidLastSave="{00000000-0000-0000-0000-000000000000}"/>
  <bookViews>
    <workbookView xWindow="-110" yWindow="-110" windowWidth="19420" windowHeight="11500" activeTab="1" xr2:uid="{00000000-000D-0000-FFFF-FFFF00000000}"/>
  </bookViews>
  <sheets>
    <sheet name="Project Summary" sheetId="1" r:id="rId1"/>
    <sheet name="Detailed Description" sheetId="2" r:id="rId2"/>
    <sheet name="Campus Space Details" sheetId="3" r:id="rId3"/>
    <sheet name="Project Cost Details" sheetId="5" r:id="rId4"/>
    <sheet name="Operating Cost Details" sheetId="6" r:id="rId5"/>
    <sheet name="Space-Room Codes" sheetId="4" r:id="rId6"/>
  </sheets>
  <externalReferences>
    <externalReference r:id="rId7"/>
    <externalReference r:id="rId8"/>
    <externalReference r:id="rId9"/>
  </externalReferences>
  <definedNames>
    <definedName name="BAWL">'[1]Bonding Authority'!$A$23:$K$44</definedName>
    <definedName name="BL" localSheetId="2">#REF!</definedName>
    <definedName name="BL" localSheetId="1">#REF!</definedName>
    <definedName name="BL" localSheetId="4">#REF!</definedName>
    <definedName name="BL" localSheetId="3">#REF!</definedName>
    <definedName name="BL">#REF!</definedName>
    <definedName name="CRWL">[1]CRWL!$A$23:$K$42</definedName>
    <definedName name="E">[2]SEREFW!$A$12:$IV$28</definedName>
    <definedName name="HC" localSheetId="2">#REF!</definedName>
    <definedName name="HC" localSheetId="1">#REF!</definedName>
    <definedName name="HC" localSheetId="4">#REF!</definedName>
    <definedName name="HC" localSheetId="3">#REF!</definedName>
    <definedName name="HC">#REF!</definedName>
    <definedName name="IN" localSheetId="2">#REF!</definedName>
    <definedName name="IN" localSheetId="1">#REF!</definedName>
    <definedName name="IN" localSheetId="4">#REF!</definedName>
    <definedName name="IN" localSheetId="3">#REF!</definedName>
    <definedName name="IN">#REF!</definedName>
    <definedName name="one" localSheetId="2">'Campus Space Details'!#REF!</definedName>
    <definedName name="REG" localSheetId="2">#REF!</definedName>
    <definedName name="REG" localSheetId="1">#REF!</definedName>
    <definedName name="REG" localSheetId="4">#REF!</definedName>
    <definedName name="REG" localSheetId="3">#REF!</definedName>
    <definedName name="REG">#REF!</definedName>
    <definedName name="SFSR2004A" localSheetId="2">#REF!</definedName>
    <definedName name="SFSR2004A" localSheetId="1">#REF!</definedName>
    <definedName name="SFSR2004A" localSheetId="4">#REF!</definedName>
    <definedName name="SFSR2004A" localSheetId="3">#REF!</definedName>
    <definedName name="SFSR2004A">#REF!</definedName>
    <definedName name="SFSRB2004A">[3]SFSRB2004A!$A$12:$K$41</definedName>
    <definedName name="TOT" localSheetId="2">#REF!</definedName>
    <definedName name="TOT" localSheetId="1">#REF!</definedName>
    <definedName name="TOT" localSheetId="4">#REF!</definedName>
    <definedName name="TOT" localSheetId="3">#REF!</definedName>
    <definedName name="TOT">#REF!</definedName>
    <definedName name="year1" localSheetId="2">'Campus Space Details'!#REF!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G29" i="5"/>
  <c r="G28" i="5"/>
  <c r="G23" i="5"/>
  <c r="L21" i="3"/>
  <c r="G37" i="5" l="1"/>
  <c r="G36" i="5"/>
  <c r="G34" i="5"/>
  <c r="G33" i="5"/>
  <c r="G32" i="5"/>
  <c r="F41" i="5" l="1"/>
  <c r="H36" i="5"/>
  <c r="H34" i="5"/>
  <c r="H33" i="5"/>
  <c r="H32" i="5"/>
  <c r="H23" i="5"/>
  <c r="H24" i="5"/>
  <c r="H25" i="5"/>
  <c r="H30" i="5"/>
  <c r="H29" i="5"/>
  <c r="H20" i="3"/>
  <c r="N20" i="3" s="1"/>
  <c r="I20" i="6"/>
  <c r="H20" i="6"/>
  <c r="G19" i="6"/>
  <c r="G20" i="6"/>
  <c r="F20" i="6" s="1"/>
  <c r="L22" i="3"/>
  <c r="J22" i="3"/>
  <c r="F22" i="3"/>
  <c r="D22" i="3"/>
  <c r="B22" i="3"/>
  <c r="H21" i="3"/>
  <c r="N21" i="3" s="1"/>
  <c r="H17" i="3"/>
  <c r="N17" i="3" s="1"/>
  <c r="H16" i="3"/>
  <c r="N16" i="3" s="1"/>
  <c r="H15" i="3"/>
  <c r="N15" i="3" s="1"/>
  <c r="H14" i="3"/>
  <c r="N14" i="3" s="1"/>
  <c r="H13" i="3"/>
  <c r="N13" i="3" s="1"/>
  <c r="H12" i="3"/>
  <c r="N12" i="3" s="1"/>
  <c r="H11" i="3"/>
  <c r="N11" i="3" s="1"/>
  <c r="H10" i="3"/>
  <c r="N10" i="3" s="1"/>
  <c r="H9" i="3"/>
  <c r="N9" i="3" s="1"/>
  <c r="H8" i="3"/>
  <c r="N8" i="3" s="1"/>
  <c r="H7" i="3"/>
  <c r="N7" i="3" s="1"/>
  <c r="G41" i="5" l="1"/>
  <c r="H37" i="5"/>
  <c r="H28" i="5"/>
  <c r="H22" i="3"/>
  <c r="N22" i="3"/>
  <c r="H41" i="5" l="1"/>
  <c r="D37" i="1" s="1"/>
  <c r="H37" i="1" l="1"/>
  <c r="H38" i="1"/>
</calcChain>
</file>

<file path=xl/sharedStrings.xml><?xml version="1.0" encoding="utf-8"?>
<sst xmlns="http://schemas.openxmlformats.org/spreadsheetml/2006/main" count="284" uniqueCount="239">
  <si>
    <t>PROJECT SUMMARY AND DESCRIPTION</t>
  </si>
  <si>
    <t>FOR:  (FOR EACH PROJECT FROM 2025-27 CAPITAL REQUEST SCHEDULE:  EXCLUDE R&amp;R)</t>
  </si>
  <si>
    <t>Institution:</t>
  </si>
  <si>
    <t>Budget Agency Project No.:</t>
  </si>
  <si>
    <t>Campus:</t>
  </si>
  <si>
    <r>
      <rPr>
        <b/>
        <u/>
        <sz val="10"/>
        <rFont val="Times New Roman"/>
        <family val="1"/>
      </rPr>
      <t>Institutional Priority</t>
    </r>
    <r>
      <rPr>
        <u/>
        <sz val="10"/>
        <rFont val="Times New Roman"/>
        <family val="1"/>
      </rPr>
      <t>:</t>
    </r>
  </si>
  <si>
    <t>Previously approved by General Assembly:</t>
  </si>
  <si>
    <t>Previously recommended by CHE:</t>
  </si>
  <si>
    <t>Part of the Institution's Long-term Capital Plan:</t>
  </si>
  <si>
    <t>Project Summary Description:</t>
  </si>
  <si>
    <t>Summary of the impact on the educational attainment of students at the institution:</t>
  </si>
  <si>
    <t>Project Size:</t>
  </si>
  <si>
    <t>GSF</t>
  </si>
  <si>
    <t>ASF</t>
  </si>
  <si>
    <t>ASF/GSF</t>
  </si>
  <si>
    <t>Net change in overall campus space:</t>
  </si>
  <si>
    <t>Total cost of the project (1):</t>
  </si>
  <si>
    <t>Cost per ASF/GSF:</t>
  </si>
  <si>
    <t>Funding Source(s) for project (2):</t>
  </si>
  <si>
    <t xml:space="preserve"> - List amount and note the fund source/bonding authority here</t>
  </si>
  <si>
    <t>Estimated annual debt payment (4):</t>
  </si>
  <si>
    <t>Are all funds for the project secured:</t>
  </si>
  <si>
    <t>Estimated annual change in cost of building operations based on the project:</t>
  </si>
  <si>
    <t>Estimated annual repair and rehabilitation investment (3):</t>
  </si>
  <si>
    <t>(1) Projects should include all costs associated with the project (structure, A&amp;E, infrastructure, consulting, FF&amp;E, etc.)</t>
  </si>
  <si>
    <t>(2) Be consistent in the naming of funds to be used for projects.  If bonding, note  Bonding Authority Year (1965, 1929, 1927, etc.)</t>
  </si>
  <si>
    <t>(3) Estimate the amount of funding the institution would need to set aside annually to address R&amp;R needs for the project. CHE suggests 1.5% of total construction cost</t>
  </si>
  <si>
    <t>(4) If issuing debt, determine annual payment based on 20 years at 5.75% interest rate</t>
  </si>
  <si>
    <t xml:space="preserve"> - If project is a lease-purchase or lease, adjust accordingly.  Note the total cost of the lease in the project cost, and annual payments in project description</t>
  </si>
  <si>
    <t>PROJECT DETAILED DESCRIPTION - ADDITIONAL INFORMATION</t>
  </si>
  <si>
    <t>Description of Project</t>
  </si>
  <si>
    <t>Need and Purpose of the Program</t>
  </si>
  <si>
    <t>Space Utilization</t>
  </si>
  <si>
    <t>Comparable Projects</t>
  </si>
  <si>
    <t>Background Materials</t>
  </si>
  <si>
    <t>CAPITAL PROJECT REQUEST FORM</t>
  </si>
  <si>
    <t>INDIANA PUBLIC POSTSECONDARY EDUCATION</t>
  </si>
  <si>
    <t xml:space="preserve"> </t>
  </si>
  <si>
    <t>(INSERT PROJECT TITLE AND SBA No.)</t>
  </si>
  <si>
    <t>Current Space in Use</t>
  </si>
  <si>
    <t>Space Under Construction (1)</t>
  </si>
  <si>
    <t>Space Planned and Funded (1)</t>
  </si>
  <si>
    <t>Subtotal Current and Future Space</t>
  </si>
  <si>
    <t>Space to be Terminated (1)</t>
  </si>
  <si>
    <t>New Space in Capital Request (2)</t>
  </si>
  <si>
    <t>Net Future Space</t>
  </si>
  <si>
    <t>A.  OVERALL SPACE IN ASF</t>
  </si>
  <si>
    <t>Classroom (110 &amp; 115)</t>
  </si>
  <si>
    <t>Class Lab (210,215,220,225,230,235)</t>
  </si>
  <si>
    <t>Non-class Lab (250 &amp; 255)</t>
  </si>
  <si>
    <t>Office Facilities (300)</t>
  </si>
  <si>
    <t>Study Facilities (400)</t>
  </si>
  <si>
    <t>Special Use Facilities (500)</t>
  </si>
  <si>
    <t>General Use Facilities (600)</t>
  </si>
  <si>
    <t>Support Facilities (700)</t>
  </si>
  <si>
    <t>Health Care Facilities (800)</t>
  </si>
  <si>
    <t>Resident Facilities (900)</t>
  </si>
  <si>
    <t>Unclassified (000)</t>
  </si>
  <si>
    <t>B. OTHER FACILITIES</t>
  </si>
  <si>
    <t>TOTAL SPACE</t>
  </si>
  <si>
    <t>Notes:</t>
  </si>
  <si>
    <t>(1) Identify in a footnote the specific facilities that are included in the data in these columns.  Do not include pending approval, non-submitted projects or non-funded projects</t>
  </si>
  <si>
    <t>(2) Should include capital projects requested by the institution based on 2013-15 Capital Request Summary</t>
  </si>
  <si>
    <t xml:space="preserve"> - Space/Room codes based on Postsecondary Ed Facilities Inventory and Classification Manual (2006)</t>
  </si>
  <si>
    <t>CAPITAL PROJECT COST DETAILS</t>
  </si>
  <si>
    <t>FOR:  (FOR EACH PROJECT FROM 2013-15 CAPITAL REQUEST SCHEDULE:  EXCLUDE R&amp;R)</t>
  </si>
  <si>
    <t>ANTICIPATED CONSTRUCTION SCHEDULE</t>
  </si>
  <si>
    <t>Month</t>
  </si>
  <si>
    <t>Year</t>
  </si>
  <si>
    <t>Bid Date</t>
  </si>
  <si>
    <t>Start Construction</t>
  </si>
  <si>
    <t>Occupancy (End Date)</t>
  </si>
  <si>
    <t>ESTIMATED CONSTRUCTION COST FOR PROJECT</t>
  </si>
  <si>
    <t>Project Cost</t>
  </si>
  <si>
    <t>Planning Costs</t>
  </si>
  <si>
    <t xml:space="preserve">  b. Architectural</t>
  </si>
  <si>
    <t xml:space="preserve">  c. Consulting</t>
  </si>
  <si>
    <t>Construction</t>
  </si>
  <si>
    <t xml:space="preserve">  a. Structure</t>
  </si>
  <si>
    <t xml:space="preserve">  b. Mechanical (HVAC, plumbing, etc.)</t>
  </si>
  <si>
    <t xml:space="preserve">  c. Electrical</t>
  </si>
  <si>
    <t>Movable Equipment</t>
  </si>
  <si>
    <t>Fixed Equipment</t>
  </si>
  <si>
    <t>Site Development/Land Acquisition</t>
  </si>
  <si>
    <t>Other (Please list)</t>
  </si>
  <si>
    <t>TOTAL ESTIMATED PROJECT COST</t>
  </si>
  <si>
    <t>(2) Explain in the Description of Project Section of the "Cap Proj Details" schedule the reasoning for estimated escalation factors</t>
  </si>
  <si>
    <t>CAPITAL PROJECT OPERATING COST DETAILS</t>
  </si>
  <si>
    <t>GSF OF AREA AFFECTED BY PROJECT</t>
  </si>
  <si>
    <t>ANNUAL OPERATING COST/SAVINGS (1)</t>
  </si>
  <si>
    <t>Cost per GSF</t>
  </si>
  <si>
    <t>Total Operating Cost</t>
  </si>
  <si>
    <t>Personal Services</t>
  </si>
  <si>
    <t>Supplies and Expenses</t>
  </si>
  <si>
    <t>1. Operations</t>
  </si>
  <si>
    <t>2. Maintenance</t>
  </si>
  <si>
    <t>3. Fuel</t>
  </si>
  <si>
    <t>4. Utilities</t>
  </si>
  <si>
    <t>5. Other</t>
  </si>
  <si>
    <t>TOTAL ESTIMATED OPERATIONAL COST/SAVINGS</t>
  </si>
  <si>
    <t>Description of any unusual factors affecting operating and maintenance costs/savings.</t>
  </si>
  <si>
    <t>(1) Based on figures from "Individual Cap Proj Desc" schedule</t>
  </si>
  <si>
    <r>
      <t xml:space="preserve"> </t>
    </r>
    <r>
      <rPr>
        <b/>
        <sz val="8"/>
        <color indexed="8"/>
        <rFont val="Times New Roman"/>
        <family val="1"/>
      </rPr>
      <t xml:space="preserve">ROOM USE CATEGORIES </t>
    </r>
    <r>
      <rPr>
        <sz val="8"/>
        <rFont val="Times New Roman"/>
        <family val="1"/>
      </rPr>
      <t xml:space="preserve"> </t>
    </r>
  </si>
  <si>
    <r>
      <t xml:space="preserve"> </t>
    </r>
    <r>
      <rPr>
        <b/>
        <sz val="8"/>
        <color indexed="8"/>
        <rFont val="Times New Roman"/>
        <family val="1"/>
      </rPr>
      <t>(100) Classroom Facilities</t>
    </r>
    <r>
      <rPr>
        <b/>
        <sz val="8"/>
        <rFont val="Times New Roman"/>
        <family val="1"/>
      </rPr>
      <t xml:space="preserve"> </t>
    </r>
  </si>
  <si>
    <r>
      <rPr>
        <sz val="8"/>
        <color indexed="8"/>
        <rFont val="Times New Roman"/>
        <family val="1"/>
      </rPr>
      <t xml:space="preserve"> 110 Classroom </t>
    </r>
    <r>
      <rPr>
        <sz val="8"/>
        <rFont val="Times New Roman"/>
        <family val="1"/>
      </rPr>
      <t xml:space="preserve"> </t>
    </r>
  </si>
  <si>
    <r>
      <t xml:space="preserve"> </t>
    </r>
    <r>
      <rPr>
        <sz val="8"/>
        <color indexed="8"/>
        <rFont val="Times New Roman"/>
        <family val="1"/>
      </rPr>
      <t xml:space="preserve">115 Classroom Service </t>
    </r>
    <r>
      <rPr>
        <sz val="8"/>
        <rFont val="Times New Roman"/>
        <family val="1"/>
      </rPr>
      <t xml:space="preserve"> </t>
    </r>
  </si>
  <si>
    <r>
      <t xml:space="preserve"> </t>
    </r>
    <r>
      <rPr>
        <b/>
        <sz val="8"/>
        <color indexed="8"/>
        <rFont val="Times New Roman"/>
        <family val="1"/>
      </rPr>
      <t>(200) Laboratory Facilities</t>
    </r>
    <r>
      <rPr>
        <b/>
        <sz val="8"/>
        <rFont val="Times New Roman"/>
        <family val="1"/>
      </rPr>
      <t xml:space="preserve"> </t>
    </r>
  </si>
  <si>
    <r>
      <t xml:space="preserve"> </t>
    </r>
    <r>
      <rPr>
        <sz val="8"/>
        <color indexed="8"/>
        <rFont val="Times New Roman"/>
        <family val="1"/>
      </rPr>
      <t xml:space="preserve">210 Class Laboratory </t>
    </r>
    <r>
      <rPr>
        <sz val="8"/>
        <rFont val="Times New Roman"/>
        <family val="1"/>
      </rPr>
      <t xml:space="preserve"> </t>
    </r>
  </si>
  <si>
    <r>
      <t xml:space="preserve"> </t>
    </r>
    <r>
      <rPr>
        <sz val="8"/>
        <color indexed="8"/>
        <rFont val="Times New Roman"/>
        <family val="1"/>
      </rPr>
      <t xml:space="preserve">215 Class Laboratory Service </t>
    </r>
    <r>
      <rPr>
        <sz val="8"/>
        <rFont val="Times New Roman"/>
        <family val="1"/>
      </rPr>
      <t xml:space="preserve"> </t>
    </r>
  </si>
  <si>
    <r>
      <t xml:space="preserve"> </t>
    </r>
    <r>
      <rPr>
        <sz val="8"/>
        <color indexed="8"/>
        <rFont val="Times New Roman"/>
        <family val="1"/>
      </rPr>
      <t xml:space="preserve">220 Open Laboratory </t>
    </r>
    <r>
      <rPr>
        <sz val="8"/>
        <rFont val="Times New Roman"/>
        <family val="1"/>
      </rPr>
      <t xml:space="preserve"> </t>
    </r>
  </si>
  <si>
    <r>
      <t xml:space="preserve"> </t>
    </r>
    <r>
      <rPr>
        <sz val="8"/>
        <color indexed="8"/>
        <rFont val="Times New Roman"/>
        <family val="1"/>
      </rPr>
      <t xml:space="preserve">225 Open Laboratory Service </t>
    </r>
    <r>
      <rPr>
        <sz val="8"/>
        <rFont val="Times New Roman"/>
        <family val="1"/>
      </rPr>
      <t xml:space="preserve"> </t>
    </r>
  </si>
  <si>
    <r>
      <t xml:space="preserve"> </t>
    </r>
    <r>
      <rPr>
        <sz val="8"/>
        <color indexed="8"/>
        <rFont val="Times New Roman"/>
        <family val="1"/>
      </rPr>
      <t xml:space="preserve">250 Research/Non-class Laboratory </t>
    </r>
    <r>
      <rPr>
        <sz val="8"/>
        <rFont val="Times New Roman"/>
        <family val="1"/>
      </rPr>
      <t xml:space="preserve"> </t>
    </r>
  </si>
  <si>
    <r>
      <t xml:space="preserve"> </t>
    </r>
    <r>
      <rPr>
        <sz val="8"/>
        <color indexed="8"/>
        <rFont val="Times New Roman"/>
        <family val="1"/>
      </rPr>
      <t xml:space="preserve">255 Research/Non-class Laboratory Service </t>
    </r>
    <r>
      <rPr>
        <sz val="8"/>
        <rFont val="Times New Roman"/>
        <family val="1"/>
      </rPr>
      <t xml:space="preserve"> </t>
    </r>
  </si>
  <si>
    <r>
      <t xml:space="preserve"> </t>
    </r>
    <r>
      <rPr>
        <i/>
        <sz val="8"/>
        <color indexed="8"/>
        <rFont val="Times New Roman"/>
        <family val="1"/>
      </rPr>
      <t xml:space="preserve"> Note: 220 combines previous codes 220 and 230, </t>
    </r>
    <r>
      <rPr>
        <i/>
        <sz val="8"/>
        <rFont val="Times New Roman"/>
        <family val="1"/>
      </rPr>
      <t xml:space="preserve">225 combines previous codes 225 and 235  </t>
    </r>
  </si>
  <si>
    <r>
      <t xml:space="preserve"> </t>
    </r>
    <r>
      <rPr>
        <b/>
        <sz val="8"/>
        <color indexed="8"/>
        <rFont val="Times New Roman"/>
        <family val="1"/>
      </rPr>
      <t>(300) Office Facilities</t>
    </r>
    <r>
      <rPr>
        <b/>
        <sz val="8"/>
        <rFont val="Times New Roman"/>
        <family val="1"/>
      </rPr>
      <t xml:space="preserve"> </t>
    </r>
  </si>
  <si>
    <r>
      <rPr>
        <sz val="8"/>
        <color indexed="8"/>
        <rFont val="Times New Roman"/>
        <family val="1"/>
      </rPr>
      <t xml:space="preserve"> 310 Office </t>
    </r>
    <r>
      <rPr>
        <sz val="8"/>
        <rFont val="Times New Roman"/>
        <family val="1"/>
      </rPr>
      <t xml:space="preserve"> </t>
    </r>
  </si>
  <si>
    <r>
      <rPr>
        <sz val="8"/>
        <color indexed="8"/>
        <rFont val="Times New Roman"/>
        <family val="1"/>
      </rPr>
      <t xml:space="preserve"> 315 Office Service </t>
    </r>
    <r>
      <rPr>
        <sz val="8"/>
        <rFont val="Times New Roman"/>
        <family val="1"/>
      </rPr>
      <t xml:space="preserve"> </t>
    </r>
  </si>
  <si>
    <r>
      <t xml:space="preserve"> </t>
    </r>
    <r>
      <rPr>
        <sz val="8"/>
        <color indexed="8"/>
        <rFont val="Times New Roman"/>
        <family val="1"/>
      </rPr>
      <t>350 Conference Room</t>
    </r>
    <r>
      <rPr>
        <sz val="8"/>
        <rFont val="Times New Roman"/>
        <family val="1"/>
      </rPr>
      <t xml:space="preserve"> </t>
    </r>
  </si>
  <si>
    <r>
      <t xml:space="preserve"> </t>
    </r>
    <r>
      <rPr>
        <sz val="8"/>
        <color indexed="8"/>
        <rFont val="Times New Roman"/>
        <family val="1"/>
      </rPr>
      <t xml:space="preserve">355 Conference Room Service </t>
    </r>
    <r>
      <rPr>
        <sz val="8"/>
        <rFont val="Times New Roman"/>
        <family val="1"/>
      </rPr>
      <t xml:space="preserve"> </t>
    </r>
  </si>
  <si>
    <r>
      <t xml:space="preserve"> </t>
    </r>
    <r>
      <rPr>
        <b/>
        <sz val="8"/>
        <color indexed="8"/>
        <rFont val="Times New Roman"/>
        <family val="1"/>
      </rPr>
      <t>(400) Study Facilities</t>
    </r>
    <r>
      <rPr>
        <b/>
        <sz val="8"/>
        <rFont val="Times New Roman"/>
        <family val="1"/>
      </rPr>
      <t xml:space="preserve"> </t>
    </r>
  </si>
  <si>
    <r>
      <t xml:space="preserve"> </t>
    </r>
    <r>
      <rPr>
        <sz val="8"/>
        <color indexed="8"/>
        <rFont val="Times New Roman"/>
        <family val="1"/>
      </rPr>
      <t xml:space="preserve">410 Study Room </t>
    </r>
    <r>
      <rPr>
        <sz val="8"/>
        <rFont val="Times New Roman"/>
        <family val="1"/>
      </rPr>
      <t xml:space="preserve"> </t>
    </r>
  </si>
  <si>
    <r>
      <t xml:space="preserve"> </t>
    </r>
    <r>
      <rPr>
        <sz val="8"/>
        <color indexed="8"/>
        <rFont val="Times New Roman"/>
        <family val="1"/>
      </rPr>
      <t xml:space="preserve">420 Stack </t>
    </r>
    <r>
      <rPr>
        <sz val="8"/>
        <rFont val="Times New Roman"/>
        <family val="1"/>
      </rPr>
      <t xml:space="preserve"> </t>
    </r>
  </si>
  <si>
    <r>
      <t xml:space="preserve"> </t>
    </r>
    <r>
      <rPr>
        <sz val="8"/>
        <color indexed="8"/>
        <rFont val="Times New Roman"/>
        <family val="1"/>
      </rPr>
      <t xml:space="preserve">430 Open-Stack Study Room </t>
    </r>
    <r>
      <rPr>
        <sz val="8"/>
        <rFont val="Times New Roman"/>
        <family val="1"/>
      </rPr>
      <t xml:space="preserve"> </t>
    </r>
  </si>
  <si>
    <r>
      <t xml:space="preserve"> </t>
    </r>
    <r>
      <rPr>
        <sz val="8"/>
        <color indexed="8"/>
        <rFont val="Times New Roman"/>
        <family val="1"/>
      </rPr>
      <t>440 Processing Room</t>
    </r>
    <r>
      <rPr>
        <sz val="8"/>
        <rFont val="Times New Roman"/>
        <family val="1"/>
      </rPr>
      <t xml:space="preserve"> </t>
    </r>
  </si>
  <si>
    <r>
      <t xml:space="preserve"> </t>
    </r>
    <r>
      <rPr>
        <sz val="8"/>
        <color indexed="8"/>
        <rFont val="Times New Roman"/>
        <family val="1"/>
      </rPr>
      <t xml:space="preserve">455 Study Service </t>
    </r>
    <r>
      <rPr>
        <sz val="8"/>
        <rFont val="Times New Roman"/>
        <family val="1"/>
      </rPr>
      <t xml:space="preserve"> </t>
    </r>
  </si>
  <si>
    <r>
      <t xml:space="preserve"> </t>
    </r>
    <r>
      <rPr>
        <b/>
        <sz val="8"/>
        <color indexed="8"/>
        <rFont val="Times New Roman"/>
        <family val="1"/>
      </rPr>
      <t>(500) Special Use Facilities</t>
    </r>
    <r>
      <rPr>
        <b/>
        <sz val="8"/>
        <rFont val="Times New Roman"/>
        <family val="1"/>
      </rPr>
      <t xml:space="preserve"> </t>
    </r>
  </si>
  <si>
    <r>
      <t xml:space="preserve"> </t>
    </r>
    <r>
      <rPr>
        <sz val="8"/>
        <color indexed="8"/>
        <rFont val="Times New Roman"/>
        <family val="1"/>
      </rPr>
      <t xml:space="preserve">510 Armory </t>
    </r>
    <r>
      <rPr>
        <sz val="8"/>
        <rFont val="Times New Roman"/>
        <family val="1"/>
      </rPr>
      <t xml:space="preserve"> </t>
    </r>
  </si>
  <si>
    <r>
      <t xml:space="preserve"> </t>
    </r>
    <r>
      <rPr>
        <sz val="8"/>
        <color indexed="8"/>
        <rFont val="Times New Roman"/>
        <family val="1"/>
      </rPr>
      <t xml:space="preserve">515 Armory Service </t>
    </r>
    <r>
      <rPr>
        <sz val="8"/>
        <rFont val="Times New Roman"/>
        <family val="1"/>
      </rPr>
      <t xml:space="preserve"> </t>
    </r>
  </si>
  <si>
    <r>
      <t xml:space="preserve"> </t>
    </r>
    <r>
      <rPr>
        <sz val="8"/>
        <color indexed="8"/>
        <rFont val="Times New Roman"/>
        <family val="1"/>
      </rPr>
      <t xml:space="preserve">520 Athletic or Physical Education </t>
    </r>
    <r>
      <rPr>
        <sz val="8"/>
        <rFont val="Times New Roman"/>
        <family val="1"/>
      </rPr>
      <t xml:space="preserve"> </t>
    </r>
  </si>
  <si>
    <r>
      <t xml:space="preserve"> </t>
    </r>
    <r>
      <rPr>
        <sz val="8"/>
        <color indexed="8"/>
        <rFont val="Times New Roman"/>
        <family val="1"/>
      </rPr>
      <t xml:space="preserve">523 Athletic Facilities Spectator Seating </t>
    </r>
    <r>
      <rPr>
        <sz val="8"/>
        <rFont val="Times New Roman"/>
        <family val="1"/>
      </rPr>
      <t xml:space="preserve"> </t>
    </r>
  </si>
  <si>
    <r>
      <t xml:space="preserve"> </t>
    </r>
    <r>
      <rPr>
        <sz val="8"/>
        <color indexed="8"/>
        <rFont val="Times New Roman"/>
        <family val="1"/>
      </rPr>
      <t xml:space="preserve">525 Athletic or Physical Ed Service </t>
    </r>
    <r>
      <rPr>
        <sz val="8"/>
        <rFont val="Times New Roman"/>
        <family val="1"/>
      </rPr>
      <t xml:space="preserve"> </t>
    </r>
  </si>
  <si>
    <r>
      <t xml:space="preserve"> </t>
    </r>
    <r>
      <rPr>
        <sz val="8"/>
        <color indexed="8"/>
        <rFont val="Times New Roman"/>
        <family val="1"/>
      </rPr>
      <t xml:space="preserve">530 Media Production </t>
    </r>
    <r>
      <rPr>
        <sz val="8"/>
        <rFont val="Times New Roman"/>
        <family val="1"/>
      </rPr>
      <t xml:space="preserve"> </t>
    </r>
  </si>
  <si>
    <r>
      <t xml:space="preserve"> </t>
    </r>
    <r>
      <rPr>
        <sz val="8"/>
        <color indexed="8"/>
        <rFont val="Times New Roman"/>
        <family val="1"/>
      </rPr>
      <t xml:space="preserve">535 Media Production Service </t>
    </r>
    <r>
      <rPr>
        <sz val="8"/>
        <rFont val="Times New Roman"/>
        <family val="1"/>
      </rPr>
      <t xml:space="preserve"> </t>
    </r>
  </si>
  <si>
    <r>
      <t xml:space="preserve"> </t>
    </r>
    <r>
      <rPr>
        <sz val="8"/>
        <color indexed="8"/>
        <rFont val="Times New Roman"/>
        <family val="1"/>
      </rPr>
      <t xml:space="preserve">540 Clinic </t>
    </r>
    <r>
      <rPr>
        <sz val="8"/>
        <rFont val="Times New Roman"/>
        <family val="1"/>
      </rPr>
      <t xml:space="preserve"> </t>
    </r>
  </si>
  <si>
    <r>
      <t xml:space="preserve"> </t>
    </r>
    <r>
      <rPr>
        <sz val="8"/>
        <color indexed="8"/>
        <rFont val="Times New Roman"/>
        <family val="1"/>
      </rPr>
      <t xml:space="preserve">545 Clinic Service </t>
    </r>
    <r>
      <rPr>
        <sz val="8"/>
        <rFont val="Times New Roman"/>
        <family val="1"/>
      </rPr>
      <t xml:space="preserve"> </t>
    </r>
  </si>
  <si>
    <r>
      <t xml:space="preserve"> </t>
    </r>
    <r>
      <rPr>
        <sz val="8"/>
        <color indexed="8"/>
        <rFont val="Times New Roman"/>
        <family val="1"/>
      </rPr>
      <t xml:space="preserve">550 Demonstration </t>
    </r>
    <r>
      <rPr>
        <sz val="8"/>
        <rFont val="Times New Roman"/>
        <family val="1"/>
      </rPr>
      <t xml:space="preserve"> </t>
    </r>
  </si>
  <si>
    <r>
      <t xml:space="preserve"> </t>
    </r>
    <r>
      <rPr>
        <sz val="8"/>
        <color indexed="8"/>
        <rFont val="Times New Roman"/>
        <family val="1"/>
      </rPr>
      <t xml:space="preserve">555 Demonstration Service </t>
    </r>
    <r>
      <rPr>
        <sz val="8"/>
        <rFont val="Times New Roman"/>
        <family val="1"/>
      </rPr>
      <t xml:space="preserve"> </t>
    </r>
  </si>
  <si>
    <r>
      <t xml:space="preserve"> </t>
    </r>
    <r>
      <rPr>
        <sz val="8"/>
        <color indexed="8"/>
        <rFont val="Times New Roman"/>
        <family val="1"/>
      </rPr>
      <t xml:space="preserve">560 Field Building </t>
    </r>
    <r>
      <rPr>
        <sz val="8"/>
        <rFont val="Times New Roman"/>
        <family val="1"/>
      </rPr>
      <t xml:space="preserve"> </t>
    </r>
  </si>
  <si>
    <r>
      <t xml:space="preserve"> </t>
    </r>
    <r>
      <rPr>
        <sz val="8"/>
        <color indexed="8"/>
        <rFont val="Times New Roman"/>
        <family val="1"/>
      </rPr>
      <t xml:space="preserve">570 Animal Facilities </t>
    </r>
    <r>
      <rPr>
        <sz val="8"/>
        <rFont val="Times New Roman"/>
        <family val="1"/>
      </rPr>
      <t xml:space="preserve"> </t>
    </r>
  </si>
  <si>
    <r>
      <t xml:space="preserve"> </t>
    </r>
    <r>
      <rPr>
        <sz val="8"/>
        <color indexed="8"/>
        <rFont val="Times New Roman"/>
        <family val="1"/>
      </rPr>
      <t xml:space="preserve">575 Animal Facilities Service </t>
    </r>
    <r>
      <rPr>
        <sz val="8"/>
        <rFont val="Times New Roman"/>
        <family val="1"/>
      </rPr>
      <t xml:space="preserve"> </t>
    </r>
  </si>
  <si>
    <r>
      <t xml:space="preserve"> </t>
    </r>
    <r>
      <rPr>
        <sz val="8"/>
        <color indexed="8"/>
        <rFont val="Times New Roman"/>
        <family val="1"/>
      </rPr>
      <t xml:space="preserve">580 Greenhouse </t>
    </r>
    <r>
      <rPr>
        <sz val="8"/>
        <rFont val="Times New Roman"/>
        <family val="1"/>
      </rPr>
      <t xml:space="preserve"> </t>
    </r>
  </si>
  <si>
    <r>
      <t xml:space="preserve"> </t>
    </r>
    <r>
      <rPr>
        <sz val="8"/>
        <color indexed="8"/>
        <rFont val="Times New Roman"/>
        <family val="1"/>
      </rPr>
      <t xml:space="preserve">585 Greenhouse Service </t>
    </r>
    <r>
      <rPr>
        <sz val="8"/>
        <rFont val="Times New Roman"/>
        <family val="1"/>
      </rPr>
      <t xml:space="preserve"> </t>
    </r>
  </si>
  <si>
    <r>
      <t xml:space="preserve"> </t>
    </r>
    <r>
      <rPr>
        <sz val="8"/>
        <color indexed="8"/>
        <rFont val="Times New Roman"/>
        <family val="1"/>
      </rPr>
      <t xml:space="preserve">590 Other (All Purpose) </t>
    </r>
    <r>
      <rPr>
        <sz val="8"/>
        <rFont val="Times New Roman"/>
        <family val="1"/>
      </rPr>
      <t xml:space="preserve"> </t>
    </r>
  </si>
  <si>
    <r>
      <t xml:space="preserve"> </t>
    </r>
    <r>
      <rPr>
        <b/>
        <sz val="8"/>
        <color indexed="8"/>
        <rFont val="Times New Roman"/>
        <family val="1"/>
      </rPr>
      <t>(600) General Use Facilities</t>
    </r>
    <r>
      <rPr>
        <b/>
        <sz val="8"/>
        <rFont val="Times New Roman"/>
        <family val="1"/>
      </rPr>
      <t xml:space="preserve"> </t>
    </r>
  </si>
  <si>
    <r>
      <t xml:space="preserve"> </t>
    </r>
    <r>
      <rPr>
        <sz val="8"/>
        <color indexed="8"/>
        <rFont val="Times New Roman"/>
        <family val="1"/>
      </rPr>
      <t xml:space="preserve">610 Assembly </t>
    </r>
    <r>
      <rPr>
        <sz val="8"/>
        <rFont val="Times New Roman"/>
        <family val="1"/>
      </rPr>
      <t xml:space="preserve"> </t>
    </r>
  </si>
  <si>
    <r>
      <t xml:space="preserve"> </t>
    </r>
    <r>
      <rPr>
        <sz val="8"/>
        <color indexed="8"/>
        <rFont val="Times New Roman"/>
        <family val="1"/>
      </rPr>
      <t xml:space="preserve">615 Assembly Service </t>
    </r>
    <r>
      <rPr>
        <sz val="8"/>
        <rFont val="Times New Roman"/>
        <family val="1"/>
      </rPr>
      <t xml:space="preserve"> </t>
    </r>
  </si>
  <si>
    <r>
      <t xml:space="preserve"> </t>
    </r>
    <r>
      <rPr>
        <sz val="8"/>
        <color indexed="8"/>
        <rFont val="Times New Roman"/>
        <family val="1"/>
      </rPr>
      <t xml:space="preserve">620 Exhibition </t>
    </r>
    <r>
      <rPr>
        <sz val="8"/>
        <rFont val="Times New Roman"/>
        <family val="1"/>
      </rPr>
      <t xml:space="preserve"> </t>
    </r>
  </si>
  <si>
    <r>
      <t xml:space="preserve"> </t>
    </r>
    <r>
      <rPr>
        <sz val="8"/>
        <color indexed="8"/>
        <rFont val="Times New Roman"/>
        <family val="1"/>
      </rPr>
      <t xml:space="preserve">625 Exhibition Service </t>
    </r>
    <r>
      <rPr>
        <sz val="8"/>
        <rFont val="Times New Roman"/>
        <family val="1"/>
      </rPr>
      <t xml:space="preserve"> </t>
    </r>
  </si>
  <si>
    <r>
      <t xml:space="preserve"> </t>
    </r>
    <r>
      <rPr>
        <sz val="8"/>
        <color indexed="8"/>
        <rFont val="Times New Roman"/>
        <family val="1"/>
      </rPr>
      <t xml:space="preserve">630 Food Facility </t>
    </r>
    <r>
      <rPr>
        <sz val="8"/>
        <rFont val="Times New Roman"/>
        <family val="1"/>
      </rPr>
      <t xml:space="preserve"> </t>
    </r>
  </si>
  <si>
    <r>
      <t xml:space="preserve"> </t>
    </r>
    <r>
      <rPr>
        <sz val="8"/>
        <color indexed="8"/>
        <rFont val="Times New Roman"/>
        <family val="1"/>
      </rPr>
      <t xml:space="preserve">635 Food Facility Service </t>
    </r>
    <r>
      <rPr>
        <sz val="8"/>
        <rFont val="Times New Roman"/>
        <family val="1"/>
      </rPr>
      <t xml:space="preserve"> </t>
    </r>
  </si>
  <si>
    <r>
      <t xml:space="preserve"> </t>
    </r>
    <r>
      <rPr>
        <sz val="8"/>
        <color indexed="8"/>
        <rFont val="Times New Roman"/>
        <family val="1"/>
      </rPr>
      <t xml:space="preserve">640 Day Care </t>
    </r>
    <r>
      <rPr>
        <sz val="8"/>
        <rFont val="Times New Roman"/>
        <family val="1"/>
      </rPr>
      <t xml:space="preserve"> </t>
    </r>
  </si>
  <si>
    <r>
      <t xml:space="preserve"> </t>
    </r>
    <r>
      <rPr>
        <sz val="8"/>
        <color indexed="8"/>
        <rFont val="Times New Roman"/>
        <family val="1"/>
      </rPr>
      <t xml:space="preserve">645 Day Care Service </t>
    </r>
    <r>
      <rPr>
        <sz val="8"/>
        <rFont val="Times New Roman"/>
        <family val="1"/>
      </rPr>
      <t xml:space="preserve"> </t>
    </r>
  </si>
  <si>
    <r>
      <t xml:space="preserve"> </t>
    </r>
    <r>
      <rPr>
        <sz val="8"/>
        <color indexed="8"/>
        <rFont val="Times New Roman"/>
        <family val="1"/>
      </rPr>
      <t xml:space="preserve">650 Lounge </t>
    </r>
    <r>
      <rPr>
        <sz val="8"/>
        <rFont val="Times New Roman"/>
        <family val="1"/>
      </rPr>
      <t xml:space="preserve"> </t>
    </r>
  </si>
  <si>
    <r>
      <t xml:space="preserve"> </t>
    </r>
    <r>
      <rPr>
        <sz val="8"/>
        <color indexed="8"/>
        <rFont val="Times New Roman"/>
        <family val="1"/>
      </rPr>
      <t xml:space="preserve">655 Lounge Service </t>
    </r>
    <r>
      <rPr>
        <sz val="8"/>
        <rFont val="Times New Roman"/>
        <family val="1"/>
      </rPr>
      <t xml:space="preserve"> </t>
    </r>
  </si>
  <si>
    <r>
      <t xml:space="preserve"> </t>
    </r>
    <r>
      <rPr>
        <sz val="8"/>
        <color indexed="8"/>
        <rFont val="Times New Roman"/>
        <family val="1"/>
      </rPr>
      <t xml:space="preserve">660 Merchandising </t>
    </r>
    <r>
      <rPr>
        <sz val="8"/>
        <rFont val="Times New Roman"/>
        <family val="1"/>
      </rPr>
      <t xml:space="preserve"> </t>
    </r>
  </si>
  <si>
    <r>
      <t xml:space="preserve"> </t>
    </r>
    <r>
      <rPr>
        <sz val="8"/>
        <color indexed="8"/>
        <rFont val="Times New Roman"/>
        <family val="1"/>
      </rPr>
      <t xml:space="preserve">665 Merchandising Service </t>
    </r>
    <r>
      <rPr>
        <sz val="8"/>
        <rFont val="Times New Roman"/>
        <family val="1"/>
      </rPr>
      <t xml:space="preserve"> </t>
    </r>
  </si>
  <si>
    <r>
      <t xml:space="preserve"> </t>
    </r>
    <r>
      <rPr>
        <sz val="8"/>
        <color indexed="8"/>
        <rFont val="Times New Roman"/>
        <family val="1"/>
      </rPr>
      <t xml:space="preserve">670 Recreation </t>
    </r>
    <r>
      <rPr>
        <sz val="8"/>
        <rFont val="Times New Roman"/>
        <family val="1"/>
      </rPr>
      <t xml:space="preserve"> </t>
    </r>
  </si>
  <si>
    <r>
      <t xml:space="preserve"> </t>
    </r>
    <r>
      <rPr>
        <sz val="8"/>
        <color indexed="8"/>
        <rFont val="Times New Roman"/>
        <family val="1"/>
      </rPr>
      <t xml:space="preserve">675 Recreation Service </t>
    </r>
    <r>
      <rPr>
        <sz val="8"/>
        <rFont val="Times New Roman"/>
        <family val="1"/>
      </rPr>
      <t xml:space="preserve"> </t>
    </r>
  </si>
  <si>
    <r>
      <t xml:space="preserve"> </t>
    </r>
    <r>
      <rPr>
        <sz val="8"/>
        <color indexed="8"/>
        <rFont val="Times New Roman"/>
        <family val="1"/>
      </rPr>
      <t>680 Meeting Room</t>
    </r>
    <r>
      <rPr>
        <sz val="8"/>
        <rFont val="Times New Roman"/>
        <family val="1"/>
      </rPr>
      <t xml:space="preserve"> </t>
    </r>
  </si>
  <si>
    <r>
      <t xml:space="preserve"> </t>
    </r>
    <r>
      <rPr>
        <sz val="8"/>
        <color indexed="8"/>
        <rFont val="Times New Roman"/>
        <family val="1"/>
      </rPr>
      <t xml:space="preserve">685 Meeting Room Service </t>
    </r>
    <r>
      <rPr>
        <sz val="8"/>
        <rFont val="Times New Roman"/>
        <family val="1"/>
      </rPr>
      <t xml:space="preserve"> </t>
    </r>
  </si>
  <si>
    <r>
      <t xml:space="preserve"> </t>
    </r>
    <r>
      <rPr>
        <i/>
        <sz val="8"/>
        <color indexed="8"/>
        <rFont val="Times New Roman"/>
        <family val="1"/>
      </rPr>
      <t xml:space="preserve">Note: 640 Day Care and 645 Day Care Service added. </t>
    </r>
    <r>
      <rPr>
        <i/>
        <sz val="8"/>
        <rFont val="Times New Roman"/>
        <family val="1"/>
      </rPr>
      <t xml:space="preserve">   690 Locker Room deleted; reassign to 115,215,225,315  </t>
    </r>
  </si>
  <si>
    <r>
      <t xml:space="preserve"> </t>
    </r>
    <r>
      <rPr>
        <i/>
        <sz val="8"/>
        <color indexed="8"/>
        <rFont val="Times New Roman"/>
        <family val="1"/>
      </rPr>
      <t xml:space="preserve"> 690 Locker Room deleted; reassign to 115,215,225,315 </t>
    </r>
    <r>
      <rPr>
        <i/>
        <sz val="8"/>
        <rFont val="Times New Roman"/>
        <family val="1"/>
      </rPr>
      <t xml:space="preserve">  or other room service code.  </t>
    </r>
  </si>
  <si>
    <r>
      <t xml:space="preserve"> </t>
    </r>
    <r>
      <rPr>
        <b/>
        <sz val="8"/>
        <color indexed="8"/>
        <rFont val="Times New Roman"/>
        <family val="1"/>
      </rPr>
      <t>(700) Support Facilities</t>
    </r>
    <r>
      <rPr>
        <b/>
        <sz val="8"/>
        <rFont val="Times New Roman"/>
        <family val="1"/>
      </rPr>
      <t xml:space="preserve"> </t>
    </r>
  </si>
  <si>
    <r>
      <t xml:space="preserve"> </t>
    </r>
    <r>
      <rPr>
        <sz val="8"/>
        <color indexed="8"/>
        <rFont val="Times New Roman"/>
        <family val="1"/>
      </rPr>
      <t xml:space="preserve">710 Central Computer or Telecommunications </t>
    </r>
    <r>
      <rPr>
        <sz val="8"/>
        <rFont val="Times New Roman"/>
        <family val="1"/>
      </rPr>
      <t xml:space="preserve"> </t>
    </r>
  </si>
  <si>
    <r>
      <t xml:space="preserve"> </t>
    </r>
    <r>
      <rPr>
        <sz val="8"/>
        <color indexed="8"/>
        <rFont val="Times New Roman"/>
        <family val="1"/>
      </rPr>
      <t xml:space="preserve">715 Central Computer or Telecommunications Service </t>
    </r>
    <r>
      <rPr>
        <sz val="8"/>
        <rFont val="Times New Roman"/>
        <family val="1"/>
      </rPr>
      <t xml:space="preserve"> </t>
    </r>
  </si>
  <si>
    <r>
      <t xml:space="preserve"> </t>
    </r>
    <r>
      <rPr>
        <sz val="8"/>
        <color indexed="8"/>
        <rFont val="Times New Roman"/>
        <family val="1"/>
      </rPr>
      <t xml:space="preserve">720 Shop </t>
    </r>
    <r>
      <rPr>
        <sz val="8"/>
        <rFont val="Times New Roman"/>
        <family val="1"/>
      </rPr>
      <t xml:space="preserve"> </t>
    </r>
  </si>
  <si>
    <r>
      <t xml:space="preserve"> </t>
    </r>
    <r>
      <rPr>
        <sz val="8"/>
        <color indexed="8"/>
        <rFont val="Times New Roman"/>
        <family val="1"/>
      </rPr>
      <t xml:space="preserve">725 Shop Service </t>
    </r>
    <r>
      <rPr>
        <sz val="8"/>
        <rFont val="Times New Roman"/>
        <family val="1"/>
      </rPr>
      <t xml:space="preserve"> </t>
    </r>
  </si>
  <si>
    <r>
      <t xml:space="preserve"> </t>
    </r>
    <r>
      <rPr>
        <sz val="8"/>
        <color indexed="8"/>
        <rFont val="Times New Roman"/>
        <family val="1"/>
      </rPr>
      <t xml:space="preserve">730 Central Storage </t>
    </r>
    <r>
      <rPr>
        <sz val="8"/>
        <rFont val="Times New Roman"/>
        <family val="1"/>
      </rPr>
      <t xml:space="preserve"> </t>
    </r>
  </si>
  <si>
    <r>
      <t xml:space="preserve"> </t>
    </r>
    <r>
      <rPr>
        <sz val="8"/>
        <color indexed="8"/>
        <rFont val="Times New Roman"/>
        <family val="1"/>
      </rPr>
      <t xml:space="preserve">735 Central Storage Service </t>
    </r>
    <r>
      <rPr>
        <sz val="8"/>
        <rFont val="Times New Roman"/>
        <family val="1"/>
      </rPr>
      <t xml:space="preserve"> </t>
    </r>
  </si>
  <si>
    <r>
      <t xml:space="preserve"> </t>
    </r>
    <r>
      <rPr>
        <sz val="8"/>
        <color indexed="8"/>
        <rFont val="Times New Roman"/>
        <family val="1"/>
      </rPr>
      <t xml:space="preserve">740 Vehicle Storage </t>
    </r>
    <r>
      <rPr>
        <sz val="8"/>
        <rFont val="Times New Roman"/>
        <family val="1"/>
      </rPr>
      <t xml:space="preserve"> </t>
    </r>
  </si>
  <si>
    <r>
      <t xml:space="preserve"> </t>
    </r>
    <r>
      <rPr>
        <sz val="8"/>
        <color indexed="8"/>
        <rFont val="Times New Roman"/>
        <family val="1"/>
      </rPr>
      <t xml:space="preserve">745 Vehicle Storage Service </t>
    </r>
    <r>
      <rPr>
        <sz val="8"/>
        <rFont val="Times New Roman"/>
        <family val="1"/>
      </rPr>
      <t xml:space="preserve"> </t>
    </r>
  </si>
  <si>
    <r>
      <t xml:space="preserve"> </t>
    </r>
    <r>
      <rPr>
        <sz val="8"/>
        <color indexed="8"/>
        <rFont val="Times New Roman"/>
        <family val="1"/>
      </rPr>
      <t xml:space="preserve">750 Central Service </t>
    </r>
    <r>
      <rPr>
        <sz val="8"/>
        <rFont val="Times New Roman"/>
        <family val="1"/>
      </rPr>
      <t xml:space="preserve"> </t>
    </r>
  </si>
  <si>
    <t xml:space="preserve"> 755 Central Service Support</t>
  </si>
  <si>
    <r>
      <t xml:space="preserve"> </t>
    </r>
    <r>
      <rPr>
        <sz val="8"/>
        <color indexed="8"/>
        <rFont val="Times New Roman"/>
        <family val="1"/>
      </rPr>
      <t xml:space="preserve">760 Hazardous Materials </t>
    </r>
    <r>
      <rPr>
        <sz val="8"/>
        <rFont val="Times New Roman"/>
        <family val="1"/>
      </rPr>
      <t xml:space="preserve"> Storage</t>
    </r>
  </si>
  <si>
    <t xml:space="preserve"> 770 Hazardous Waste Storage</t>
  </si>
  <si>
    <t xml:space="preserve"> 775 Hazardous Waste Service</t>
  </si>
  <si>
    <t xml:space="preserve"> 780 Unit Storage</t>
  </si>
  <si>
    <r>
      <t xml:space="preserve"> </t>
    </r>
    <r>
      <rPr>
        <b/>
        <sz val="8"/>
        <color indexed="8"/>
        <rFont val="Times New Roman"/>
        <family val="1"/>
      </rPr>
      <t>(800) Health Care Facilities</t>
    </r>
    <r>
      <rPr>
        <b/>
        <sz val="8"/>
        <rFont val="Times New Roman"/>
        <family val="1"/>
      </rPr>
      <t xml:space="preserve"> </t>
    </r>
  </si>
  <si>
    <r>
      <t xml:space="preserve"> </t>
    </r>
    <r>
      <rPr>
        <sz val="8"/>
        <color indexed="8"/>
        <rFont val="Times New Roman"/>
        <family val="1"/>
      </rPr>
      <t xml:space="preserve">810 Patient Bedroom </t>
    </r>
    <r>
      <rPr>
        <sz val="8"/>
        <rFont val="Times New Roman"/>
        <family val="1"/>
      </rPr>
      <t xml:space="preserve"> </t>
    </r>
  </si>
  <si>
    <r>
      <t xml:space="preserve"> </t>
    </r>
    <r>
      <rPr>
        <sz val="8"/>
        <color indexed="8"/>
        <rFont val="Times New Roman"/>
        <family val="1"/>
      </rPr>
      <t xml:space="preserve">815 Patient Bedroom Service </t>
    </r>
    <r>
      <rPr>
        <sz val="8"/>
        <rFont val="Times New Roman"/>
        <family val="1"/>
      </rPr>
      <t xml:space="preserve"> </t>
    </r>
  </si>
  <si>
    <r>
      <t xml:space="preserve"> </t>
    </r>
    <r>
      <rPr>
        <sz val="8"/>
        <color indexed="8"/>
        <rFont val="Times New Roman"/>
        <family val="1"/>
      </rPr>
      <t xml:space="preserve">820 Patient Bath </t>
    </r>
    <r>
      <rPr>
        <sz val="8"/>
        <rFont val="Times New Roman"/>
        <family val="1"/>
      </rPr>
      <t xml:space="preserve"> </t>
    </r>
  </si>
  <si>
    <r>
      <t xml:space="preserve"> </t>
    </r>
    <r>
      <rPr>
        <sz val="8"/>
        <color indexed="8"/>
        <rFont val="Times New Roman"/>
        <family val="1"/>
      </rPr>
      <t xml:space="preserve">830 Nurse Station </t>
    </r>
    <r>
      <rPr>
        <sz val="8"/>
        <rFont val="Times New Roman"/>
        <family val="1"/>
      </rPr>
      <t xml:space="preserve"> </t>
    </r>
  </si>
  <si>
    <r>
      <t xml:space="preserve"> </t>
    </r>
    <r>
      <rPr>
        <sz val="8"/>
        <color indexed="8"/>
        <rFont val="Times New Roman"/>
        <family val="1"/>
      </rPr>
      <t xml:space="preserve">835 Nurse Station Service </t>
    </r>
    <r>
      <rPr>
        <sz val="8"/>
        <rFont val="Times New Roman"/>
        <family val="1"/>
      </rPr>
      <t xml:space="preserve"> </t>
    </r>
  </si>
  <si>
    <r>
      <t xml:space="preserve"> </t>
    </r>
    <r>
      <rPr>
        <sz val="8"/>
        <color indexed="8"/>
        <rFont val="Times New Roman"/>
        <family val="1"/>
      </rPr>
      <t xml:space="preserve">840 Surgery </t>
    </r>
    <r>
      <rPr>
        <sz val="8"/>
        <rFont val="Times New Roman"/>
        <family val="1"/>
      </rPr>
      <t xml:space="preserve"> </t>
    </r>
  </si>
  <si>
    <r>
      <t xml:space="preserve"> </t>
    </r>
    <r>
      <rPr>
        <sz val="8"/>
        <color indexed="8"/>
        <rFont val="Times New Roman"/>
        <family val="1"/>
      </rPr>
      <t xml:space="preserve">845 Surgery Service </t>
    </r>
    <r>
      <rPr>
        <sz val="8"/>
        <rFont val="Times New Roman"/>
        <family val="1"/>
      </rPr>
      <t xml:space="preserve"> </t>
    </r>
  </si>
  <si>
    <r>
      <t xml:space="preserve"> </t>
    </r>
    <r>
      <rPr>
        <sz val="8"/>
        <color indexed="8"/>
        <rFont val="Times New Roman"/>
        <family val="1"/>
      </rPr>
      <t xml:space="preserve">850 Treatment/Examination </t>
    </r>
    <r>
      <rPr>
        <sz val="8"/>
        <rFont val="Times New Roman"/>
        <family val="1"/>
      </rPr>
      <t xml:space="preserve"> Clinic</t>
    </r>
  </si>
  <si>
    <r>
      <t xml:space="preserve"> </t>
    </r>
    <r>
      <rPr>
        <sz val="8"/>
        <color indexed="8"/>
        <rFont val="Times New Roman"/>
        <family val="1"/>
      </rPr>
      <t xml:space="preserve">855 Treatment/Examination Clinic Service </t>
    </r>
    <r>
      <rPr>
        <sz val="8"/>
        <rFont val="Times New Roman"/>
        <family val="1"/>
      </rPr>
      <t xml:space="preserve"> </t>
    </r>
  </si>
  <si>
    <r>
      <t xml:space="preserve"> </t>
    </r>
    <r>
      <rPr>
        <sz val="8"/>
        <color indexed="8"/>
        <rFont val="Times New Roman"/>
        <family val="1"/>
      </rPr>
      <t xml:space="preserve">860 Diagnostic Service Laboratory </t>
    </r>
    <r>
      <rPr>
        <sz val="8"/>
        <rFont val="Times New Roman"/>
        <family val="1"/>
      </rPr>
      <t xml:space="preserve"> </t>
    </r>
  </si>
  <si>
    <r>
      <t xml:space="preserve"> </t>
    </r>
    <r>
      <rPr>
        <sz val="8"/>
        <color indexed="8"/>
        <rFont val="Times New Roman"/>
        <family val="1"/>
      </rPr>
      <t xml:space="preserve">865 Diagnostic Service Lab Support </t>
    </r>
    <r>
      <rPr>
        <sz val="8"/>
        <rFont val="Times New Roman"/>
        <family val="1"/>
      </rPr>
      <t xml:space="preserve"> </t>
    </r>
  </si>
  <si>
    <r>
      <t xml:space="preserve"> </t>
    </r>
    <r>
      <rPr>
        <sz val="8"/>
        <color indexed="8"/>
        <rFont val="Times New Roman"/>
        <family val="1"/>
      </rPr>
      <t xml:space="preserve">870 Central Supplies </t>
    </r>
    <r>
      <rPr>
        <sz val="8"/>
        <rFont val="Times New Roman"/>
        <family val="1"/>
      </rPr>
      <t xml:space="preserve"> </t>
    </r>
  </si>
  <si>
    <r>
      <t xml:space="preserve"> </t>
    </r>
    <r>
      <rPr>
        <sz val="8"/>
        <color indexed="8"/>
        <rFont val="Times New Roman"/>
        <family val="1"/>
      </rPr>
      <t xml:space="preserve">880 Public Waiting </t>
    </r>
    <r>
      <rPr>
        <sz val="8"/>
        <rFont val="Times New Roman"/>
        <family val="1"/>
      </rPr>
      <t xml:space="preserve"> </t>
    </r>
  </si>
  <si>
    <r>
      <t xml:space="preserve"> </t>
    </r>
    <r>
      <rPr>
        <sz val="8"/>
        <color indexed="8"/>
        <rFont val="Times New Roman"/>
        <family val="1"/>
      </rPr>
      <t xml:space="preserve">890 Staff On-Call Facility </t>
    </r>
    <r>
      <rPr>
        <sz val="8"/>
        <rFont val="Times New Roman"/>
        <family val="1"/>
      </rPr>
      <t xml:space="preserve"> </t>
    </r>
  </si>
  <si>
    <r>
      <t xml:space="preserve"> </t>
    </r>
    <r>
      <rPr>
        <sz val="8"/>
        <color indexed="8"/>
        <rFont val="Times New Roman"/>
        <family val="1"/>
      </rPr>
      <t xml:space="preserve">895 Staff On-Call Facility Service </t>
    </r>
    <r>
      <rPr>
        <sz val="8"/>
        <rFont val="Times New Roman"/>
        <family val="1"/>
      </rPr>
      <t xml:space="preserve"> </t>
    </r>
  </si>
  <si>
    <r>
      <t xml:space="preserve"> </t>
    </r>
    <r>
      <rPr>
        <i/>
        <sz val="8"/>
        <color indexed="8"/>
        <rFont val="Times New Roman"/>
        <family val="1"/>
      </rPr>
      <t xml:space="preserve"> Note: Previous 895, Health Care Service deleted. Apply appropriate</t>
    </r>
    <r>
      <rPr>
        <i/>
        <sz val="8"/>
        <rFont val="Times New Roman"/>
        <family val="1"/>
      </rPr>
      <t xml:space="preserve"> service code to primary room code.  </t>
    </r>
  </si>
  <si>
    <r>
      <t xml:space="preserve"> </t>
    </r>
    <r>
      <rPr>
        <b/>
        <sz val="8"/>
        <color indexed="8"/>
        <rFont val="Times New Roman"/>
        <family val="1"/>
      </rPr>
      <t>(900) Residential Facilities</t>
    </r>
    <r>
      <rPr>
        <b/>
        <sz val="8"/>
        <rFont val="Times New Roman"/>
        <family val="1"/>
      </rPr>
      <t xml:space="preserve"> </t>
    </r>
  </si>
  <si>
    <r>
      <t xml:space="preserve"> </t>
    </r>
    <r>
      <rPr>
        <sz val="8"/>
        <color indexed="8"/>
        <rFont val="Times New Roman"/>
        <family val="1"/>
      </rPr>
      <t xml:space="preserve">910 Sleep/Study w/o Toilet or Bath </t>
    </r>
    <r>
      <rPr>
        <sz val="8"/>
        <rFont val="Times New Roman"/>
        <family val="1"/>
      </rPr>
      <t xml:space="preserve"> </t>
    </r>
  </si>
  <si>
    <r>
      <t xml:space="preserve"> </t>
    </r>
    <r>
      <rPr>
        <sz val="8"/>
        <color indexed="8"/>
        <rFont val="Times New Roman"/>
        <family val="1"/>
      </rPr>
      <t xml:space="preserve">919 Toilet or Bath </t>
    </r>
    <r>
      <rPr>
        <sz val="8"/>
        <rFont val="Times New Roman"/>
        <family val="1"/>
      </rPr>
      <t xml:space="preserve"> </t>
    </r>
  </si>
  <si>
    <r>
      <t xml:space="preserve"> </t>
    </r>
    <r>
      <rPr>
        <sz val="8"/>
        <color indexed="8"/>
        <rFont val="Times New Roman"/>
        <family val="1"/>
      </rPr>
      <t xml:space="preserve">920 Sleep/Study w/Toilet or Bath </t>
    </r>
    <r>
      <rPr>
        <sz val="8"/>
        <rFont val="Times New Roman"/>
        <family val="1"/>
      </rPr>
      <t xml:space="preserve"> </t>
    </r>
  </si>
  <si>
    <r>
      <t xml:space="preserve"> </t>
    </r>
    <r>
      <rPr>
        <sz val="8"/>
        <color indexed="8"/>
        <rFont val="Times New Roman"/>
        <family val="1"/>
      </rPr>
      <t xml:space="preserve">935 Sleep/Study Service </t>
    </r>
    <r>
      <rPr>
        <sz val="8"/>
        <rFont val="Times New Roman"/>
        <family val="1"/>
      </rPr>
      <t xml:space="preserve"> </t>
    </r>
  </si>
  <si>
    <r>
      <t xml:space="preserve"> </t>
    </r>
    <r>
      <rPr>
        <sz val="8"/>
        <color indexed="8"/>
        <rFont val="Times New Roman"/>
        <family val="1"/>
      </rPr>
      <t xml:space="preserve">950 Apartment </t>
    </r>
    <r>
      <rPr>
        <sz val="8"/>
        <rFont val="Times New Roman"/>
        <family val="1"/>
      </rPr>
      <t xml:space="preserve"> </t>
    </r>
  </si>
  <si>
    <r>
      <t xml:space="preserve"> </t>
    </r>
    <r>
      <rPr>
        <sz val="8"/>
        <color indexed="8"/>
        <rFont val="Times New Roman"/>
        <family val="1"/>
      </rPr>
      <t xml:space="preserve">955 Apartment Service </t>
    </r>
    <r>
      <rPr>
        <sz val="8"/>
        <rFont val="Times New Roman"/>
        <family val="1"/>
      </rPr>
      <t xml:space="preserve"> </t>
    </r>
  </si>
  <si>
    <r>
      <t xml:space="preserve"> </t>
    </r>
    <r>
      <rPr>
        <sz val="8"/>
        <color indexed="8"/>
        <rFont val="Times New Roman"/>
        <family val="1"/>
      </rPr>
      <t xml:space="preserve">970 House </t>
    </r>
    <r>
      <rPr>
        <sz val="8"/>
        <rFont val="Times New Roman"/>
        <family val="1"/>
      </rPr>
      <t xml:space="preserve"> </t>
    </r>
  </si>
  <si>
    <r>
      <t xml:space="preserve"> </t>
    </r>
    <r>
      <rPr>
        <b/>
        <sz val="8"/>
        <color indexed="8"/>
        <rFont val="Times New Roman"/>
        <family val="1"/>
      </rPr>
      <t>(000) Unclassified Facilities</t>
    </r>
    <r>
      <rPr>
        <b/>
        <sz val="8"/>
        <rFont val="Times New Roman"/>
        <family val="1"/>
      </rPr>
      <t xml:space="preserve"> </t>
    </r>
  </si>
  <si>
    <r>
      <t xml:space="preserve"> </t>
    </r>
    <r>
      <rPr>
        <sz val="8"/>
        <color indexed="8"/>
        <rFont val="Times New Roman"/>
        <family val="1"/>
      </rPr>
      <t xml:space="preserve">050 Inactive Area </t>
    </r>
    <r>
      <rPr>
        <sz val="8"/>
        <rFont val="Times New Roman"/>
        <family val="1"/>
      </rPr>
      <t xml:space="preserve"> </t>
    </r>
  </si>
  <si>
    <r>
      <t xml:space="preserve"> </t>
    </r>
    <r>
      <rPr>
        <sz val="8"/>
        <color indexed="8"/>
        <rFont val="Times New Roman"/>
        <family val="1"/>
      </rPr>
      <t xml:space="preserve">060 Alteration or Conversion Area </t>
    </r>
    <r>
      <rPr>
        <sz val="8"/>
        <rFont val="Times New Roman"/>
        <family val="1"/>
      </rPr>
      <t xml:space="preserve"> </t>
    </r>
  </si>
  <si>
    <r>
      <t xml:space="preserve"> </t>
    </r>
    <r>
      <rPr>
        <sz val="8"/>
        <color indexed="8"/>
        <rFont val="Times New Roman"/>
        <family val="1"/>
      </rPr>
      <t xml:space="preserve">070 Unfinished Area </t>
    </r>
    <r>
      <rPr>
        <sz val="8"/>
        <rFont val="Times New Roman"/>
        <family val="1"/>
      </rPr>
      <t xml:space="preserve"> </t>
    </r>
  </si>
  <si>
    <r>
      <t xml:space="preserve"> </t>
    </r>
    <r>
      <rPr>
        <i/>
        <sz val="8"/>
        <color indexed="8"/>
        <rFont val="Times New Roman"/>
        <family val="1"/>
      </rPr>
      <t xml:space="preserve">Note: Each bracketed room use category may be aggregated </t>
    </r>
    <r>
      <rPr>
        <i/>
        <sz val="8"/>
        <rFont val="Times New Roman"/>
        <family val="1"/>
      </rPr>
      <t xml:space="preserve">  for academic/administrative space as well as  </t>
    </r>
  </si>
  <si>
    <r>
      <t xml:space="preserve"> </t>
    </r>
    <r>
      <rPr>
        <i/>
        <sz val="8"/>
        <color indexed="8"/>
        <rFont val="Times New Roman"/>
        <family val="1"/>
      </rPr>
      <t xml:space="preserve">supplementary space. </t>
    </r>
    <r>
      <rPr>
        <i/>
        <sz val="8"/>
        <rFont val="Times New Roman"/>
        <family val="1"/>
      </rPr>
      <t xml:space="preserve"> </t>
    </r>
  </si>
  <si>
    <r>
      <t xml:space="preserve"> </t>
    </r>
    <r>
      <rPr>
        <b/>
        <sz val="8"/>
        <color indexed="8"/>
        <rFont val="Times New Roman"/>
        <family val="1"/>
      </rPr>
      <t xml:space="preserve">From: Postsecondary Education Facilities Inventory and Classification Manual </t>
    </r>
    <r>
      <rPr>
        <b/>
        <sz val="8"/>
        <rFont val="Times New Roman"/>
        <family val="1"/>
      </rPr>
      <t xml:space="preserve"> </t>
    </r>
  </si>
  <si>
    <r>
      <t xml:space="preserve"> </t>
    </r>
    <r>
      <rPr>
        <b/>
        <sz val="8"/>
        <color indexed="8"/>
        <rFont val="Times New Roman"/>
        <family val="1"/>
      </rPr>
      <t xml:space="preserve">(NCES,2006) </t>
    </r>
    <r>
      <rPr>
        <b/>
        <sz val="8"/>
        <rFont val="Times New Roman"/>
        <family val="1"/>
      </rPr>
      <t xml:space="preserve"> </t>
    </r>
  </si>
  <si>
    <t>Ivy Tech Community College</t>
  </si>
  <si>
    <t>Terre Haute</t>
  </si>
  <si>
    <t>No</t>
  </si>
  <si>
    <t>Yes</t>
  </si>
  <si>
    <t>Pictures of existing spaces and a design book for the renovation and build project are included.</t>
  </si>
  <si>
    <t>Circulation</t>
  </si>
  <si>
    <t>Walls/Chases</t>
  </si>
  <si>
    <t xml:space="preserve">Demolition of the older buildings with lower standards of building envelope due to date of construction as well as a decrease in overall gross square footage will allow the college to realize costs savings in future utility expenses. </t>
  </si>
  <si>
    <t>Demolition of Existing Building</t>
  </si>
  <si>
    <t>Permitting/Plan Review Fees</t>
  </si>
  <si>
    <t>INSTITUTION CAMPUS SPACE DETAILS FOR Terre Haute</t>
  </si>
  <si>
    <t>Reimbursables</t>
  </si>
  <si>
    <t>Owner Expenses</t>
  </si>
  <si>
    <t>(1) Cost Basis is based on current cost prevailing as of:  November 2025</t>
  </si>
  <si>
    <t>December</t>
  </si>
  <si>
    <t>Cost Basis (Nov 2025)</t>
  </si>
  <si>
    <t>Once the health sciences spaces are relocated into the newly renovated space in the CIT, we will be able to take many of the vacated classrooms, labs and offices offline, ensuring that we reduce the amount of student and staff space that are in the portions of our building that has extensive infrastructure issues, including lacking some safety features like a sprinkler system.</t>
  </si>
  <si>
    <t xml:space="preserve">The Ivy Tech - Terre Haute campus does not have comparable projects in the recent history that are comparable in size and scope. ITCC has relied on our architectural partners and their estimating partners to provide cost esitmates for this project. </t>
  </si>
  <si>
    <t>September</t>
  </si>
  <si>
    <t>January</t>
  </si>
  <si>
    <t xml:space="preserve">  a. Combined A/E Fees</t>
  </si>
  <si>
    <t>Estimated Escalation Factors (10%)</t>
  </si>
  <si>
    <t xml:space="preserve">In 2025, the Terre Haute campus was Ivy Tech’s top request for capital project funding presented to the Indiana General Assembly. Unfortunately, the General Assembly did not fund institutional capital projects. However, the College's capital needs still exist. As such, the Terre Haute campus will use college unrestrictred net assets and fundraising dollars to move forward with a portion of the essential renovations needed to support the School of Health Sciences. The proposed renovations are aligned with the original capital project that the College presented to the Commission and legislature. This renovation will occur in the newest part of the building, the Center for Information Technology (CIT), which the College added in 2002. The health sciences programs that will be relocated into the renovated space are surgical technology, medical laboratory technology, and radiologic technology, and are all currently located in the section of our campus built in 1967. The current academic space for these programs does not provide an optimal instructional environment and limits the ability to grow enrollment or upgrade equipment to the latest industry needs. </t>
  </si>
  <si>
    <t>By converting the large classrooms into specialized instructional spaces, the project will enhance teaching and learning environments while also moving three health science programs into closer proximity to the previously renovated health science program spaces. This will also allow for room sharing and cross collaboration. Additionally, once the health sciences spaces are relocated into the newly renovated space in the CIT, we will be able to take many of the vacated classrooms, labs and offices offline, ensuring that we reduce the amount of student and staff space that are in the portions of our building that has extensive infrastructure issues and lacks some safety features like a sprinkler system. This renovation aligns with past strategic renovations, with the goal of establishing a healthcare wing in the CIT building where all health sciences and nursing programs will eventually be housed. This strategic renovation plan will foster interdisciplinary work, mirror the industry environment, and prepare our healthcare students for a seamless transition into the workforce.</t>
  </si>
  <si>
    <t xml:space="preserve">The proposed project is is a small component of the previously requested extensive $64 million project. Without funding for the full campus renovation, the College is moving forward with small portion of the project that will allow the College to relocate three health sciences programs from areas of the building that continue to deteriote. The medical lab technology, surgical technology and medical imaging programs will be relocated to a newer portion of the building that is conducive to renovation. 
The original portion of the building where the programs are currently house was built in 1967 and has extensive infrastructure issues that would be near impossible to resolve with renovations. There is no sprinkler system in the original portion of the building, creating a safety issue that cannot be resolved with renovations. Plumbing issues are a recurring eyesore and hazard, with two restrooms that continue to have major failures and difficult repairs due to the plumbing running under a concrete slab foundation. 
The portion of the building built in mid 2002 will bet the new location for the programs. General classrooms will undergo extensive renovations to create state of the art lab spaces with the eventual goal of creating a healthcare wing, which would house the School of Health Sciences and the School of Nursing. However, this project is just a step in that direction with the full renovation requiring an extensive capital project in the future. The relocation and renovation for these three programs will create a more robust learning laboratory environment and interdisciplinary interaction and allows for future program growth. The School of Health Sciences has limited ability to expand program enrollment due to the confines of the current space. </t>
  </si>
  <si>
    <t>Fundraising - $800,000</t>
  </si>
  <si>
    <t>R &amp; R - $1 million</t>
  </si>
  <si>
    <t>Unrestricted Net Assets - $1.2 million</t>
  </si>
  <si>
    <t>Co-locating  most of the School of Health Sciences programs will enable students to work in an integrated healthcare setting and experience cross-program collaboration, shared resources, and shared lab simulations. The local employers we serve count on Ivy Tech to produce highly skilled graduates to assist with meeting their workforce needs. They provide fundraising dollars, serve on advisory boards, and share the value our graduates provide to their companies. Our graduates stand out based on their technical skills, and that begins with practical labs that simulate employment settings. The health sciences programs at the Terre Haute campus continue to be listed as those projected to continue to be required in the future.  These highly visible and high demand programs need to be in classroom and lab spaces that reflect the environments they will encounter when they enter the workforce. Moving from converted closets and other small spaces to state of the art laboratories will ensure they are prepared for the workforce. In addition, the new lab spaces will aid in recruitment as the potential students experience the working environment they will see in the career fields for the three program spaces being renovated.  - Medical Imaging – this is a select admit program so an expansion would include an entire new cohort of 20. This past Spring, based on local demand, we added an additional cohort. The space constraints in the current space made this a challenge. However, the new space would allow this to be managed much more effectively. Based on demand, the additional cohort could be added. With the merger and expansion of Union Health, we continue to monitor demand. Because not all campuses have this program, we also monitor the service areas around us to ensure our output matches the need.
Surgical Technology – this is also a select admit program with a cohort capacity of 16. Depending on the cohort, this program is often not at capacity. We feel confident the new space will serve as a recruitment tool that will lead to meeting capacity. In addition, with the merger and expansion of Union Health, we continue to monitor demand. Because not all campuses have this program, we also monitor the service areas around us to ensure our output matches the need.
Medical Lab Technology - this is also a select admit program with the cohort capacity of 20. Depending on the cohort, this program is often not at capacity. We feel confident the new space will serve as a recruitment tool that will lead to meeting capacity. In addition, with the merger and expansion of Union Health, we continue to monitor demand. Because not all campuses have this program, we also monitor the service areas around us to ensure our output matches the need.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</si>
</sst>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9">
    <font>
      <sz val="10"/>
      <name val="Arial"/>
    </font>
    <font>
      <sz val="11"/>
      <color theme="1"/>
      <name val="Calibri"/>
      <family val="2"/>
      <scheme val="minor"/>
    </font>
    <font>
      <b/>
      <sz val="12"/>
      <name val="Times New Roman"/>
      <family val="1"/>
    </font>
    <font>
      <sz val="10"/>
      <name val="Times New Roman"/>
      <family val="1"/>
    </font>
    <font>
      <b/>
      <u/>
      <sz val="10"/>
      <name val="Times New Roman"/>
      <family val="1"/>
    </font>
    <font>
      <u/>
      <sz val="10"/>
      <name val="Times New Roman"/>
      <family val="1"/>
    </font>
    <font>
      <sz val="12"/>
      <name val="System"/>
      <family val="2"/>
    </font>
    <font>
      <sz val="8"/>
      <name val="Times New Roman"/>
      <family val="1"/>
    </font>
    <font>
      <b/>
      <sz val="10"/>
      <name val="Times New Roman"/>
      <family val="1"/>
    </font>
    <font>
      <sz val="10"/>
      <name val="Arial"/>
      <family val="2"/>
    </font>
    <font>
      <b/>
      <sz val="8"/>
      <color indexed="8"/>
      <name val="Times New Roman"/>
      <family val="1"/>
    </font>
    <font>
      <b/>
      <sz val="8"/>
      <name val="Times New Roman"/>
      <family val="1"/>
    </font>
    <font>
      <sz val="8"/>
      <color indexed="8"/>
      <name val="Times New Roman"/>
      <family val="1"/>
    </font>
    <font>
      <i/>
      <sz val="8"/>
      <name val="Times New Roman"/>
      <family val="1"/>
    </font>
    <font>
      <i/>
      <sz val="8"/>
      <color indexed="8"/>
      <name val="Times New Roman"/>
      <family val="1"/>
    </font>
    <font>
      <sz val="10"/>
      <name val="Geneva"/>
    </font>
    <font>
      <sz val="12"/>
      <name val="Times New Roman"/>
      <family val="1"/>
    </font>
    <font>
      <b/>
      <sz val="10"/>
      <color rgb="FF000000"/>
      <name val="Times New Roman"/>
      <family val="1"/>
    </font>
    <font>
      <sz val="11"/>
      <name val="Times New Roman"/>
      <family val="1"/>
    </font>
  </fonts>
  <fills count="8">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0" tint="-0.249977111117893"/>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bottom style="medium">
        <color indexed="64"/>
      </bottom>
      <diagonal/>
    </border>
    <border>
      <left/>
      <right/>
      <top style="medium">
        <color indexed="64"/>
      </top>
      <bottom style="thin">
        <color indexed="64"/>
      </bottom>
      <diagonal/>
    </border>
  </borders>
  <cellStyleXfs count="10">
    <xf numFmtId="0" fontId="0" fillId="0" borderId="0"/>
    <xf numFmtId="43" fontId="9" fillId="0" borderId="0" applyFont="0" applyFill="0" applyBorder="0" applyAlignment="0" applyProtection="0"/>
    <xf numFmtId="44" fontId="1" fillId="0" borderId="0" applyFont="0" applyFill="0" applyBorder="0" applyAlignment="0" applyProtection="0"/>
    <xf numFmtId="0" fontId="6" fillId="0" borderId="0"/>
    <xf numFmtId="44" fontId="1" fillId="0" borderId="0" applyFont="0" applyFill="0" applyBorder="0" applyAlignment="0" applyProtection="0"/>
    <xf numFmtId="44" fontId="1" fillId="0" borderId="0" applyFont="0" applyFill="0" applyBorder="0" applyAlignment="0" applyProtection="0"/>
    <xf numFmtId="0" fontId="9" fillId="0" borderId="0"/>
    <xf numFmtId="37" fontId="15" fillId="0" borderId="0"/>
    <xf numFmtId="0" fontId="16" fillId="0" borderId="0"/>
    <xf numFmtId="9" fontId="9" fillId="0" borderId="0" applyFont="0" applyFill="0" applyBorder="0" applyAlignment="0" applyProtection="0"/>
  </cellStyleXfs>
  <cellXfs count="159">
    <xf numFmtId="0" fontId="0" fillId="0" borderId="0" xfId="0"/>
    <xf numFmtId="0" fontId="3" fillId="0" borderId="0" xfId="0" applyFont="1"/>
    <xf numFmtId="0" fontId="4" fillId="2" borderId="0" xfId="0" applyFont="1" applyFill="1" applyAlignment="1">
      <alignment horizontal="center"/>
    </xf>
    <xf numFmtId="0" fontId="3" fillId="0" borderId="1" xfId="0" applyFont="1" applyBorder="1"/>
    <xf numFmtId="0" fontId="3" fillId="0" borderId="2" xfId="0" applyFont="1" applyBorder="1"/>
    <xf numFmtId="0" fontId="3" fillId="0" borderId="3" xfId="0" applyFont="1" applyBorder="1"/>
    <xf numFmtId="0" fontId="4" fillId="0" borderId="4" xfId="0" applyFont="1" applyBorder="1"/>
    <xf numFmtId="0" fontId="4" fillId="0" borderId="0" xfId="0" applyFont="1"/>
    <xf numFmtId="0" fontId="5" fillId="0" borderId="0" xfId="0" applyFont="1"/>
    <xf numFmtId="0" fontId="5" fillId="0" borderId="0" xfId="0" applyFont="1" applyAlignment="1">
      <alignment horizontal="left"/>
    </xf>
    <xf numFmtId="0" fontId="3" fillId="0" borderId="10" xfId="0" applyFont="1" applyBorder="1"/>
    <xf numFmtId="0" fontId="3" fillId="0" borderId="4" xfId="0" applyFont="1" applyBorder="1"/>
    <xf numFmtId="0" fontId="3" fillId="0" borderId="11" xfId="0" applyFont="1" applyBorder="1"/>
    <xf numFmtId="0" fontId="3" fillId="0" borderId="12" xfId="0" applyFont="1" applyBorder="1"/>
    <xf numFmtId="0" fontId="3" fillId="0" borderId="13" xfId="0" applyFont="1" applyBorder="1"/>
    <xf numFmtId="0" fontId="3" fillId="2" borderId="0" xfId="0" applyFont="1" applyFill="1"/>
    <xf numFmtId="0" fontId="3" fillId="0" borderId="0" xfId="0" applyFont="1" applyAlignment="1">
      <alignment horizontal="left"/>
    </xf>
    <xf numFmtId="0" fontId="7" fillId="0" borderId="0" xfId="3" applyFont="1" applyAlignment="1">
      <alignment horizontal="left"/>
    </xf>
    <xf numFmtId="0" fontId="7" fillId="0" borderId="0" xfId="0" applyFont="1"/>
    <xf numFmtId="0" fontId="3" fillId="0" borderId="14" xfId="0" applyFont="1" applyBorder="1"/>
    <xf numFmtId="0" fontId="3" fillId="0" borderId="15" xfId="0" applyFont="1" applyBorder="1"/>
    <xf numFmtId="0" fontId="3" fillId="0" borderId="16" xfId="0" applyFont="1" applyBorder="1"/>
    <xf numFmtId="0" fontId="4" fillId="0" borderId="1" xfId="0" applyFont="1" applyBorder="1"/>
    <xf numFmtId="0" fontId="3" fillId="0" borderId="4" xfId="0" applyFont="1" applyBorder="1" applyAlignment="1">
      <alignment horizontal="left" vertical="top" wrapText="1"/>
    </xf>
    <xf numFmtId="0" fontId="3" fillId="0" borderId="0" xfId="0" applyFont="1" applyAlignment="1">
      <alignment horizontal="left" vertical="top" wrapText="1"/>
    </xf>
    <xf numFmtId="0" fontId="3" fillId="0" borderId="10" xfId="0" applyFont="1" applyBorder="1" applyAlignment="1">
      <alignment horizontal="left" vertical="top" wrapText="1"/>
    </xf>
    <xf numFmtId="0" fontId="3" fillId="2" borderId="11" xfId="0" applyFont="1" applyFill="1" applyBorder="1"/>
    <xf numFmtId="0" fontId="3" fillId="2" borderId="12" xfId="0" applyFont="1" applyFill="1" applyBorder="1"/>
    <xf numFmtId="0" fontId="3" fillId="2" borderId="13" xfId="0" applyFont="1" applyFill="1" applyBorder="1"/>
    <xf numFmtId="0" fontId="8" fillId="0" borderId="0" xfId="3" applyFont="1"/>
    <xf numFmtId="0" fontId="8" fillId="0" borderId="20" xfId="3" applyFont="1" applyBorder="1" applyAlignment="1">
      <alignment horizontal="center"/>
    </xf>
    <xf numFmtId="0" fontId="8" fillId="0" borderId="21" xfId="3" applyFont="1" applyBorder="1" applyAlignment="1" applyProtection="1">
      <alignment horizontal="center" wrapText="1"/>
      <protection locked="0"/>
    </xf>
    <xf numFmtId="0" fontId="8" fillId="3" borderId="22" xfId="3" applyFont="1" applyFill="1" applyBorder="1" applyAlignment="1">
      <alignment horizontal="center"/>
    </xf>
    <xf numFmtId="0" fontId="8" fillId="0" borderId="22" xfId="3" applyFont="1" applyBorder="1" applyAlignment="1" applyProtection="1">
      <alignment horizontal="center" wrapText="1"/>
      <protection locked="0"/>
    </xf>
    <xf numFmtId="38" fontId="8" fillId="0" borderId="22" xfId="3" applyNumberFormat="1" applyFont="1" applyBorder="1" applyAlignment="1" applyProtection="1">
      <alignment horizontal="center" wrapText="1"/>
      <protection locked="0"/>
    </xf>
    <xf numFmtId="0" fontId="8" fillId="4" borderId="22" xfId="3" applyFont="1" applyFill="1" applyBorder="1" applyAlignment="1">
      <alignment horizontal="center" wrapText="1"/>
    </xf>
    <xf numFmtId="0" fontId="8" fillId="0" borderId="22" xfId="3" applyFont="1" applyBorder="1" applyAlignment="1">
      <alignment horizontal="center" wrapText="1"/>
    </xf>
    <xf numFmtId="0" fontId="8" fillId="5" borderId="23" xfId="3" applyFont="1" applyFill="1" applyBorder="1" applyAlignment="1">
      <alignment horizontal="center" wrapText="1"/>
    </xf>
    <xf numFmtId="0" fontId="8" fillId="0" borderId="0" xfId="3" applyFont="1" applyAlignment="1">
      <alignment horizontal="center"/>
    </xf>
    <xf numFmtId="0" fontId="4" fillId="0" borderId="4" xfId="3" applyFont="1" applyBorder="1" applyAlignment="1">
      <alignment horizontal="left"/>
    </xf>
    <xf numFmtId="0" fontId="8" fillId="0" borderId="24" xfId="3" applyFont="1" applyBorder="1" applyAlignment="1" applyProtection="1">
      <alignment horizontal="center"/>
      <protection locked="0"/>
    </xf>
    <xf numFmtId="0" fontId="8" fillId="3" borderId="0" xfId="3" applyFont="1" applyFill="1" applyAlignment="1">
      <alignment horizontal="center"/>
    </xf>
    <xf numFmtId="38" fontId="8" fillId="0" borderId="0" xfId="3" applyNumberFormat="1" applyFont="1" applyAlignment="1" applyProtection="1">
      <alignment horizontal="center"/>
      <protection locked="0"/>
    </xf>
    <xf numFmtId="0" fontId="8" fillId="4" borderId="0" xfId="3" applyFont="1" applyFill="1" applyAlignment="1">
      <alignment horizontal="center"/>
    </xf>
    <xf numFmtId="0" fontId="8" fillId="5" borderId="10" xfId="3" applyFont="1" applyFill="1" applyBorder="1" applyAlignment="1">
      <alignment horizontal="center" wrapText="1"/>
    </xf>
    <xf numFmtId="0" fontId="3" fillId="0" borderId="4" xfId="3" applyFont="1" applyBorder="1" applyAlignment="1" applyProtection="1">
      <alignment horizontal="left"/>
      <protection locked="0"/>
    </xf>
    <xf numFmtId="165" fontId="8" fillId="0" borderId="24" xfId="1" applyNumberFormat="1" applyFont="1" applyBorder="1"/>
    <xf numFmtId="165" fontId="8" fillId="3" borderId="0" xfId="1" applyNumberFormat="1" applyFont="1" applyFill="1" applyBorder="1"/>
    <xf numFmtId="165" fontId="8" fillId="0" borderId="0" xfId="1" applyNumberFormat="1" applyFont="1" applyBorder="1"/>
    <xf numFmtId="164" fontId="8" fillId="3" borderId="0" xfId="2" applyNumberFormat="1" applyFont="1" applyFill="1" applyBorder="1"/>
    <xf numFmtId="165" fontId="8" fillId="4" borderId="0" xfId="1" applyNumberFormat="1" applyFont="1" applyFill="1" applyBorder="1"/>
    <xf numFmtId="165" fontId="8" fillId="5" borderId="10" xfId="3" applyNumberFormat="1" applyFont="1" applyFill="1" applyBorder="1"/>
    <xf numFmtId="165" fontId="3" fillId="0" borderId="24" xfId="1" applyNumberFormat="1" applyFont="1" applyBorder="1" applyProtection="1">
      <protection locked="0"/>
    </xf>
    <xf numFmtId="165" fontId="3" fillId="3" borderId="0" xfId="1" applyNumberFormat="1" applyFont="1" applyFill="1" applyBorder="1" applyProtection="1">
      <protection locked="0"/>
    </xf>
    <xf numFmtId="165" fontId="3" fillId="0" borderId="0" xfId="1" applyNumberFormat="1" applyFont="1" applyBorder="1" applyProtection="1">
      <protection locked="0"/>
    </xf>
    <xf numFmtId="164" fontId="3" fillId="3" borderId="0" xfId="2" applyNumberFormat="1" applyFont="1" applyFill="1" applyBorder="1" applyProtection="1">
      <protection locked="0"/>
    </xf>
    <xf numFmtId="164" fontId="3" fillId="4" borderId="0" xfId="2" applyNumberFormat="1" applyFont="1" applyFill="1" applyBorder="1" applyProtection="1">
      <protection locked="0"/>
    </xf>
    <xf numFmtId="0" fontId="8" fillId="5" borderId="10" xfId="3" applyFont="1" applyFill="1" applyBorder="1"/>
    <xf numFmtId="0" fontId="4" fillId="0" borderId="4" xfId="3" applyFont="1" applyBorder="1" applyAlignment="1" applyProtection="1">
      <alignment horizontal="left"/>
      <protection locked="0"/>
    </xf>
    <xf numFmtId="0" fontId="3" fillId="0" borderId="25" xfId="3" applyFont="1" applyBorder="1" applyAlignment="1" applyProtection="1">
      <alignment horizontal="left"/>
      <protection locked="0"/>
    </xf>
    <xf numFmtId="165" fontId="3" fillId="0" borderId="26" xfId="1" applyNumberFormat="1" applyFont="1" applyBorder="1" applyProtection="1">
      <protection locked="0"/>
    </xf>
    <xf numFmtId="165" fontId="3" fillId="3" borderId="27" xfId="1" applyNumberFormat="1" applyFont="1" applyFill="1" applyBorder="1" applyProtection="1">
      <protection locked="0"/>
    </xf>
    <xf numFmtId="165" fontId="3" fillId="0" borderId="27" xfId="1" applyNumberFormat="1" applyFont="1" applyBorder="1" applyProtection="1">
      <protection locked="0"/>
    </xf>
    <xf numFmtId="164" fontId="3" fillId="3" borderId="27" xfId="2" applyNumberFormat="1" applyFont="1" applyFill="1" applyBorder="1" applyProtection="1">
      <protection locked="0"/>
    </xf>
    <xf numFmtId="165" fontId="8" fillId="4" borderId="27" xfId="1" applyNumberFormat="1" applyFont="1" applyFill="1" applyBorder="1"/>
    <xf numFmtId="165" fontId="8" fillId="5" borderId="28" xfId="3" applyNumberFormat="1" applyFont="1" applyFill="1" applyBorder="1"/>
    <xf numFmtId="0" fontId="8" fillId="0" borderId="11" xfId="3" applyFont="1" applyBorder="1" applyAlignment="1">
      <alignment horizontal="left"/>
    </xf>
    <xf numFmtId="165" fontId="8" fillId="0" borderId="29" xfId="1" applyNumberFormat="1" applyFont="1" applyBorder="1" applyProtection="1">
      <protection locked="0"/>
    </xf>
    <xf numFmtId="165" fontId="8" fillId="3" borderId="12" xfId="1" applyNumberFormat="1" applyFont="1" applyFill="1" applyBorder="1" applyProtection="1">
      <protection locked="0"/>
    </xf>
    <xf numFmtId="165" fontId="8" fillId="0" borderId="12" xfId="1" applyNumberFormat="1" applyFont="1" applyBorder="1" applyProtection="1">
      <protection locked="0"/>
    </xf>
    <xf numFmtId="165" fontId="8" fillId="4" borderId="12" xfId="1" applyNumberFormat="1" applyFont="1" applyFill="1" applyBorder="1" applyProtection="1">
      <protection locked="0"/>
    </xf>
    <xf numFmtId="165" fontId="8" fillId="5" borderId="13" xfId="1" applyNumberFormat="1" applyFont="1" applyFill="1" applyBorder="1"/>
    <xf numFmtId="1" fontId="8" fillId="0" borderId="0" xfId="3" applyNumberFormat="1" applyFont="1" applyProtection="1">
      <protection locked="0"/>
    </xf>
    <xf numFmtId="38" fontId="8" fillId="0" borderId="0" xfId="3" applyNumberFormat="1" applyFont="1" applyProtection="1">
      <protection locked="0"/>
    </xf>
    <xf numFmtId="0" fontId="7" fillId="0" borderId="0" xfId="3" applyFont="1"/>
    <xf numFmtId="0" fontId="8" fillId="0" borderId="0" xfId="3" applyFont="1" applyAlignment="1">
      <alignment horizontal="left"/>
    </xf>
    <xf numFmtId="38" fontId="8" fillId="0" borderId="0" xfId="3" applyNumberFormat="1" applyFont="1"/>
    <xf numFmtId="0" fontId="7" fillId="0" borderId="0" xfId="0" applyFont="1" applyAlignment="1">
      <alignment horizontal="left"/>
    </xf>
    <xf numFmtId="0" fontId="11" fillId="0" borderId="0" xfId="0" applyFont="1" applyAlignment="1">
      <alignment horizontal="left"/>
    </xf>
    <xf numFmtId="0" fontId="13" fillId="0" borderId="0" xfId="0" applyFont="1" applyAlignment="1">
      <alignment horizontal="left"/>
    </xf>
    <xf numFmtId="0" fontId="11" fillId="0" borderId="0" xfId="0" applyFont="1"/>
    <xf numFmtId="0" fontId="13" fillId="0" borderId="0" xfId="0" applyFont="1"/>
    <xf numFmtId="0" fontId="8" fillId="0" borderId="0" xfId="0" applyFont="1" applyAlignment="1">
      <alignment horizontal="left"/>
    </xf>
    <xf numFmtId="164" fontId="3" fillId="0" borderId="0" xfId="2" applyNumberFormat="1" applyFont="1" applyFill="1" applyBorder="1"/>
    <xf numFmtId="0" fontId="8" fillId="0" borderId="0" xfId="0" applyFont="1" applyAlignment="1">
      <alignment horizontal="center" wrapText="1"/>
    </xf>
    <xf numFmtId="164" fontId="8" fillId="0" borderId="0" xfId="2" applyNumberFormat="1" applyFont="1" applyFill="1" applyBorder="1"/>
    <xf numFmtId="0" fontId="3" fillId="0" borderId="0" xfId="0" applyFont="1" applyAlignment="1">
      <alignment horizontal="center"/>
    </xf>
    <xf numFmtId="0" fontId="8" fillId="6" borderId="0" xfId="0" applyFont="1" applyFill="1"/>
    <xf numFmtId="164" fontId="8" fillId="6" borderId="0" xfId="2" applyNumberFormat="1" applyFont="1" applyFill="1" applyBorder="1"/>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3" fillId="2" borderId="4" xfId="0" applyFont="1" applyFill="1" applyBorder="1"/>
    <xf numFmtId="0" fontId="3" fillId="2" borderId="10" xfId="0" applyFont="1" applyFill="1" applyBorder="1"/>
    <xf numFmtId="0" fontId="4" fillId="0" borderId="0" xfId="0" applyFont="1" applyAlignment="1">
      <alignment horizontal="right"/>
    </xf>
    <xf numFmtId="0" fontId="8" fillId="0" borderId="0" xfId="0" applyFont="1" applyAlignment="1">
      <alignment wrapText="1"/>
    </xf>
    <xf numFmtId="0" fontId="8" fillId="7" borderId="4" xfId="0" applyFont="1" applyFill="1" applyBorder="1"/>
    <xf numFmtId="0" fontId="8" fillId="7" borderId="0" xfId="0" applyFont="1" applyFill="1"/>
    <xf numFmtId="0" fontId="8" fillId="7" borderId="0" xfId="0" applyFont="1" applyFill="1" applyAlignment="1">
      <alignment horizontal="center"/>
    </xf>
    <xf numFmtId="0" fontId="8" fillId="2" borderId="12" xfId="0" applyFont="1" applyFill="1" applyBorder="1" applyAlignment="1">
      <alignment horizontal="center" wrapText="1"/>
    </xf>
    <xf numFmtId="0" fontId="8" fillId="2" borderId="12" xfId="0" applyFont="1" applyFill="1" applyBorder="1" applyAlignment="1">
      <alignment wrapText="1"/>
    </xf>
    <xf numFmtId="0" fontId="4" fillId="0" borderId="0" xfId="0" applyFont="1" applyAlignment="1">
      <alignment horizontal="center"/>
    </xf>
    <xf numFmtId="0" fontId="8" fillId="0" borderId="0" xfId="3" applyFont="1" applyAlignment="1" applyProtection="1">
      <alignment horizontal="center"/>
      <protection locked="0"/>
    </xf>
    <xf numFmtId="0" fontId="5" fillId="0" borderId="4" xfId="3" applyFont="1" applyBorder="1" applyAlignment="1" applyProtection="1">
      <alignment horizontal="left"/>
      <protection locked="0"/>
    </xf>
    <xf numFmtId="165" fontId="8" fillId="0" borderId="0" xfId="3" applyNumberFormat="1" applyFont="1"/>
    <xf numFmtId="164" fontId="3" fillId="0" borderId="0" xfId="0" applyNumberFormat="1" applyFont="1"/>
    <xf numFmtId="44" fontId="3" fillId="0" borderId="0" xfId="0" applyNumberFormat="1" applyFont="1"/>
    <xf numFmtId="164" fontId="3" fillId="0" borderId="10" xfId="0" applyNumberFormat="1" applyFont="1" applyBorder="1"/>
    <xf numFmtId="44" fontId="3" fillId="0" borderId="10" xfId="0" applyNumberFormat="1" applyFont="1" applyBorder="1"/>
    <xf numFmtId="164" fontId="3" fillId="0" borderId="9" xfId="2" applyNumberFormat="1" applyFont="1" applyFill="1" applyBorder="1"/>
    <xf numFmtId="0" fontId="3" fillId="0" borderId="0" xfId="2" applyNumberFormat="1" applyFont="1" applyFill="1" applyBorder="1"/>
    <xf numFmtId="44" fontId="3" fillId="0" borderId="0" xfId="2" applyFont="1"/>
    <xf numFmtId="44" fontId="3" fillId="0" borderId="0" xfId="2" applyFont="1" applyFill="1" applyBorder="1"/>
    <xf numFmtId="0" fontId="8" fillId="7" borderId="0" xfId="2" applyNumberFormat="1" applyFont="1" applyFill="1" applyBorder="1"/>
    <xf numFmtId="164" fontId="8" fillId="7" borderId="0" xfId="2" applyNumberFormat="1" applyFont="1" applyFill="1" applyBorder="1"/>
    <xf numFmtId="0" fontId="3" fillId="2" borderId="22" xfId="0" applyFont="1" applyFill="1" applyBorder="1"/>
    <xf numFmtId="0" fontId="3" fillId="2" borderId="30" xfId="0" applyFont="1" applyFill="1" applyBorder="1"/>
    <xf numFmtId="0" fontId="5" fillId="0" borderId="8" xfId="0" applyFont="1" applyBorder="1" applyAlignment="1">
      <alignment horizontal="center"/>
    </xf>
    <xf numFmtId="0" fontId="5" fillId="0" borderId="9" xfId="0" applyFont="1" applyBorder="1" applyAlignment="1">
      <alignment horizontal="center"/>
    </xf>
    <xf numFmtId="3" fontId="3" fillId="0" borderId="9" xfId="0" applyNumberFormat="1" applyFont="1" applyBorder="1" applyAlignment="1">
      <alignment horizontal="center"/>
    </xf>
    <xf numFmtId="2" fontId="3" fillId="0" borderId="9" xfId="0" applyNumberFormat="1" applyFont="1" applyBorder="1" applyAlignment="1">
      <alignment horizontal="center"/>
    </xf>
    <xf numFmtId="44" fontId="3" fillId="0" borderId="9" xfId="0" applyNumberFormat="1" applyFont="1" applyBorder="1"/>
    <xf numFmtId="0" fontId="3" fillId="0" borderId="9" xfId="0" applyFont="1" applyBorder="1" applyAlignment="1">
      <alignment horizontal="center"/>
    </xf>
    <xf numFmtId="0" fontId="3" fillId="0" borderId="8" xfId="0" applyFont="1" applyBorder="1"/>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4" xfId="0" applyFont="1" applyBorder="1" applyAlignment="1">
      <alignment horizontal="left" vertical="top" wrapText="1"/>
    </xf>
    <xf numFmtId="0" fontId="3" fillId="0" borderId="0" xfId="0" applyFont="1" applyAlignment="1">
      <alignment horizontal="left" vertical="top" wrapText="1"/>
    </xf>
    <xf numFmtId="0" fontId="3" fillId="0" borderId="10"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2" fillId="0" borderId="0" xfId="0" applyFont="1" applyAlignment="1">
      <alignment horizontal="center"/>
    </xf>
    <xf numFmtId="0" fontId="4" fillId="0" borderId="0" xfId="0" applyFont="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18" fillId="0" borderId="4" xfId="0" applyFont="1" applyBorder="1" applyAlignment="1">
      <alignment horizontal="left" vertical="top" wrapText="1"/>
    </xf>
    <xf numFmtId="0" fontId="18" fillId="0" borderId="0" xfId="0" applyFont="1" applyAlignment="1">
      <alignment horizontal="left" vertical="top" wrapText="1"/>
    </xf>
    <xf numFmtId="0" fontId="18" fillId="0" borderId="10" xfId="0" applyFont="1" applyBorder="1" applyAlignment="1">
      <alignment horizontal="left" vertical="top" wrapText="1"/>
    </xf>
    <xf numFmtId="0" fontId="18" fillId="0" borderId="17" xfId="0" applyFont="1" applyBorder="1" applyAlignment="1">
      <alignment horizontal="left" vertical="top" wrapText="1"/>
    </xf>
    <xf numFmtId="0" fontId="18" fillId="0" borderId="18" xfId="0" applyFont="1" applyBorder="1" applyAlignment="1">
      <alignment horizontal="left" vertical="top" wrapText="1"/>
    </xf>
    <xf numFmtId="0" fontId="18" fillId="0" borderId="19" xfId="0" applyFont="1" applyBorder="1" applyAlignment="1">
      <alignment horizontal="left" vertical="top" wrapText="1"/>
    </xf>
    <xf numFmtId="22" fontId="8" fillId="0" borderId="0" xfId="3" applyNumberFormat="1" applyFont="1" applyAlignment="1" applyProtection="1">
      <alignment horizontal="center"/>
      <protection locked="0"/>
    </xf>
    <xf numFmtId="0" fontId="8" fillId="0" borderId="0" xfId="3" applyFont="1" applyAlignment="1" applyProtection="1">
      <alignment horizontal="center"/>
      <protection locked="0"/>
    </xf>
    <xf numFmtId="0" fontId="17" fillId="0" borderId="0" xfId="3" applyFont="1" applyAlignment="1" applyProtection="1">
      <alignment horizontal="center"/>
      <protection locked="0"/>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16" xfId="0" applyFont="1" applyBorder="1" applyAlignment="1">
      <alignment horizontal="center" wrapText="1"/>
    </xf>
    <xf numFmtId="0" fontId="3" fillId="0" borderId="4" xfId="0" applyFont="1" applyBorder="1" applyAlignment="1">
      <alignment horizontal="center" wrapText="1"/>
    </xf>
    <xf numFmtId="0" fontId="3" fillId="0" borderId="0" xfId="0" applyFont="1" applyAlignment="1">
      <alignment horizontal="center" wrapText="1"/>
    </xf>
    <xf numFmtId="0" fontId="3" fillId="0" borderId="10" xfId="0" applyFont="1" applyBorder="1" applyAlignment="1">
      <alignment horizontal="center" wrapText="1"/>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19" xfId="0" applyFont="1" applyBorder="1" applyAlignment="1">
      <alignment horizontal="center" wrapText="1"/>
    </xf>
  </cellXfs>
  <cellStyles count="10">
    <cellStyle name="Comma" xfId="1" builtinId="3"/>
    <cellStyle name="Currency" xfId="2" builtinId="4"/>
    <cellStyle name="Currency 2" xfId="4" xr:uid="{00000000-0005-0000-0000-000002000000}"/>
    <cellStyle name="Currency 3" xfId="5" xr:uid="{00000000-0005-0000-0000-000003000000}"/>
    <cellStyle name="Normal" xfId="0" builtinId="0"/>
    <cellStyle name="Normal 2" xfId="6" xr:uid="{00000000-0005-0000-0000-000005000000}"/>
    <cellStyle name="Normal 3" xfId="7" xr:uid="{00000000-0005-0000-0000-000006000000}"/>
    <cellStyle name="Normal 4" xfId="8" xr:uid="{00000000-0005-0000-0000-000007000000}"/>
    <cellStyle name="Normal_ENRCHNG" xfId="3" xr:uid="{00000000-0005-0000-0000-000008000000}"/>
    <cellStyle name="Percent 2"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indy\Local%20Settings\Temporary%20Internet%20Files\OLK5E\WLF.07.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cindy\Local%20Settings\Temporary%20Internet%20Files\OLK5E\FTW.07.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S\Limited\BFP\LEGREQ\07-09\0709REG\Income%20II\CAL%2007%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c(SDG3)"/>
      <sheetName val="Inc(2)"/>
      <sheetName val="Bac(2)"/>
      <sheetName val="INC(2)(DEBTSVC)(WL)"/>
      <sheetName val="BACK(2A)PRINCRET(WL)"/>
      <sheetName val="Bac(2b)"/>
      <sheetName val="CONTROL"/>
      <sheetName val="WLTOTAL"/>
      <sheetName val="SFEWL"/>
      <sheetName val="SFNWL"/>
      <sheetName val="SFOWL"/>
      <sheetName val="SFPWL"/>
      <sheetName val="SFQWL"/>
      <sheetName val="SFRWL"/>
      <sheetName val="SF.S.WL "/>
      <sheetName val="SF.T.WL"/>
      <sheetName val="SF.U.WL"/>
      <sheetName val="SF.V.WL"/>
      <sheetName val="SF.W.WL"/>
      <sheetName val="SF.TBD.WL"/>
      <sheetName val="Bonding Authority"/>
      <sheetName val="CRWL"/>
      <sheetName val="SF_CRPJT_1"/>
      <sheetName val="SF_CRPJT_2"/>
      <sheetName val="ATHFAC"/>
      <sheetName val="SERIESH"/>
      <sheetName val="SERKWL"/>
      <sheetName val="SERLWL"/>
      <sheetName val="SERQPMU"/>
      <sheetName val="SERRCOREC"/>
      <sheetName val="SERUPMU"/>
      <sheetName val="COPS 1996"/>
      <sheetName val="COPS 1998"/>
      <sheetName val="2001(A&amp;B)Ross-Ade"/>
      <sheetName val="2003A(WL)"/>
      <sheetName val="2005A"/>
      <sheetName val="R&amp;R"/>
      <sheetName val="PRJT_1"/>
      <sheetName val="PRJT_2"/>
      <sheetName val="PRJT_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23">
          <cell r="A23">
            <v>2007</v>
          </cell>
          <cell r="C23">
            <v>0</v>
          </cell>
          <cell r="E23">
            <v>37438</v>
          </cell>
          <cell r="G23">
            <v>0</v>
          </cell>
          <cell r="I23">
            <v>0</v>
          </cell>
          <cell r="K23">
            <v>0</v>
          </cell>
        </row>
        <row r="24">
          <cell r="A24">
            <v>2008</v>
          </cell>
          <cell r="C24">
            <v>58216.991187183099</v>
          </cell>
          <cell r="E24">
            <v>37438</v>
          </cell>
          <cell r="G24">
            <v>137500</v>
          </cell>
          <cell r="I24">
            <v>195716.9911871831</v>
          </cell>
          <cell r="K24">
            <v>2141783.0088128168</v>
          </cell>
        </row>
        <row r="25">
          <cell r="A25">
            <v>2009</v>
          </cell>
          <cell r="C25">
            <v>61855.553136382048</v>
          </cell>
          <cell r="E25">
            <v>37438</v>
          </cell>
          <cell r="G25">
            <v>133861.43805080105</v>
          </cell>
          <cell r="I25">
            <v>195716.9911871831</v>
          </cell>
          <cell r="K25">
            <v>2079927.4556764348</v>
          </cell>
        </row>
        <row r="26">
          <cell r="A26">
            <v>2010</v>
          </cell>
          <cell r="C26">
            <v>65721.525207405924</v>
          </cell>
          <cell r="E26">
            <v>37438</v>
          </cell>
          <cell r="G26">
            <v>129995.46597977717</v>
          </cell>
          <cell r="I26">
            <v>195716.9911871831</v>
          </cell>
          <cell r="K26">
            <v>2014205.9304690289</v>
          </cell>
        </row>
        <row r="27">
          <cell r="A27">
            <v>2011</v>
          </cell>
          <cell r="C27">
            <v>69829.120532868794</v>
          </cell>
          <cell r="E27">
            <v>37438</v>
          </cell>
          <cell r="G27">
            <v>125887.87065431431</v>
          </cell>
          <cell r="I27">
            <v>195716.9911871831</v>
          </cell>
          <cell r="K27">
            <v>1944376.80993616</v>
          </cell>
        </row>
        <row r="28">
          <cell r="A28">
            <v>2012</v>
          </cell>
          <cell r="C28">
            <v>74193.4405661731</v>
          </cell>
          <cell r="E28">
            <v>37438</v>
          </cell>
          <cell r="G28">
            <v>121523.55062101</v>
          </cell>
          <cell r="I28">
            <v>195716.9911871831</v>
          </cell>
          <cell r="K28">
            <v>1870183.3693699869</v>
          </cell>
        </row>
        <row r="29">
          <cell r="A29">
            <v>2013</v>
          </cell>
          <cell r="C29">
            <v>78830.530601558916</v>
          </cell>
          <cell r="E29">
            <v>37438</v>
          </cell>
          <cell r="G29">
            <v>116886.46058562418</v>
          </cell>
          <cell r="I29">
            <v>195716.9911871831</v>
          </cell>
          <cell r="K29">
            <v>1791352.838768428</v>
          </cell>
        </row>
        <row r="30">
          <cell r="A30">
            <v>2014</v>
          </cell>
          <cell r="C30">
            <v>83757.438764156352</v>
          </cell>
          <cell r="E30">
            <v>37438</v>
          </cell>
          <cell r="G30">
            <v>111959.55242302675</v>
          </cell>
          <cell r="I30">
            <v>195716.9911871831</v>
          </cell>
          <cell r="K30">
            <v>1707595.4000042717</v>
          </cell>
        </row>
        <row r="31">
          <cell r="A31">
            <v>2015</v>
          </cell>
          <cell r="C31">
            <v>88992.278686916121</v>
          </cell>
          <cell r="E31">
            <v>37438</v>
          </cell>
          <cell r="G31">
            <v>106724.71250026698</v>
          </cell>
          <cell r="I31">
            <v>195716.9911871831</v>
          </cell>
          <cell r="K31">
            <v>1618603.1213173554</v>
          </cell>
        </row>
        <row r="32">
          <cell r="A32">
            <v>2016</v>
          </cell>
          <cell r="C32">
            <v>94554.296104848385</v>
          </cell>
          <cell r="E32">
            <v>37438</v>
          </cell>
          <cell r="G32">
            <v>101162.69508233471</v>
          </cell>
          <cell r="I32">
            <v>195716.9911871831</v>
          </cell>
          <cell r="K32">
            <v>1524048.825212507</v>
          </cell>
        </row>
        <row r="33">
          <cell r="A33">
            <v>2017</v>
          </cell>
          <cell r="C33">
            <v>100463.93961140141</v>
          </cell>
          <cell r="E33">
            <v>37438</v>
          </cell>
          <cell r="G33">
            <v>95253.05157578169</v>
          </cell>
          <cell r="I33">
            <v>195716.9911871831</v>
          </cell>
          <cell r="K33">
            <v>1423584.8856011056</v>
          </cell>
        </row>
        <row r="34">
          <cell r="A34">
            <v>2018</v>
          </cell>
          <cell r="C34">
            <v>106742.935837114</v>
          </cell>
          <cell r="E34">
            <v>37438</v>
          </cell>
          <cell r="G34">
            <v>88974.055350069102</v>
          </cell>
          <cell r="I34">
            <v>195716.9911871831</v>
          </cell>
          <cell r="K34">
            <v>1316841.9497639916</v>
          </cell>
        </row>
        <row r="35">
          <cell r="A35">
            <v>2019</v>
          </cell>
          <cell r="C35">
            <v>113414.36932693362</v>
          </cell>
          <cell r="E35">
            <v>37438</v>
          </cell>
          <cell r="G35">
            <v>82302.621860249477</v>
          </cell>
          <cell r="I35">
            <v>195716.9911871831</v>
          </cell>
          <cell r="K35">
            <v>1203427.5804370581</v>
          </cell>
        </row>
        <row r="36">
          <cell r="A36">
            <v>2020</v>
          </cell>
          <cell r="C36">
            <v>120502.76740986697</v>
          </cell>
          <cell r="E36">
            <v>37438</v>
          </cell>
          <cell r="G36">
            <v>75214.223777316132</v>
          </cell>
          <cell r="I36">
            <v>195716.9911871831</v>
          </cell>
          <cell r="K36">
            <v>1082924.8130271912</v>
          </cell>
        </row>
        <row r="37">
          <cell r="A37">
            <v>2021</v>
          </cell>
          <cell r="C37">
            <v>128034.19037298365</v>
          </cell>
          <cell r="E37">
            <v>37438</v>
          </cell>
          <cell r="G37">
            <v>67682.800814199451</v>
          </cell>
          <cell r="I37">
            <v>195716.9911871831</v>
          </cell>
          <cell r="K37">
            <v>954890.62265420752</v>
          </cell>
        </row>
        <row r="38">
          <cell r="A38">
            <v>2022</v>
          </cell>
          <cell r="C38">
            <v>136036.32727129513</v>
          </cell>
          <cell r="E38">
            <v>37438</v>
          </cell>
          <cell r="G38">
            <v>59680.66391588797</v>
          </cell>
          <cell r="I38">
            <v>195716.9911871831</v>
          </cell>
          <cell r="K38">
            <v>818854.29538291239</v>
          </cell>
        </row>
        <row r="39">
          <cell r="A39">
            <v>2023</v>
          </cell>
          <cell r="C39">
            <v>144538.59772575108</v>
          </cell>
          <cell r="E39">
            <v>37438</v>
          </cell>
          <cell r="G39">
            <v>51178.393461432024</v>
          </cell>
          <cell r="I39">
            <v>195716.9911871831</v>
          </cell>
          <cell r="K39">
            <v>674315.69765716128</v>
          </cell>
        </row>
        <row r="40">
          <cell r="A40">
            <v>2024</v>
          </cell>
          <cell r="C40">
            <v>153572.26008361051</v>
          </cell>
          <cell r="E40">
            <v>37438</v>
          </cell>
          <cell r="G40">
            <v>42144.73110357258</v>
          </cell>
          <cell r="I40">
            <v>195716.9911871831</v>
          </cell>
          <cell r="K40">
            <v>520743.43757355073</v>
          </cell>
        </row>
        <row r="41">
          <cell r="A41">
            <v>2025</v>
          </cell>
          <cell r="C41">
            <v>163170.52633883618</v>
          </cell>
          <cell r="E41">
            <v>37438</v>
          </cell>
          <cell r="G41">
            <v>32546.464848346921</v>
          </cell>
          <cell r="I41">
            <v>195716.9911871831</v>
          </cell>
          <cell r="K41">
            <v>357572.91123471456</v>
          </cell>
        </row>
        <row r="42">
          <cell r="A42">
            <v>2026</v>
          </cell>
          <cell r="C42">
            <v>173368.68423501344</v>
          </cell>
          <cell r="E42">
            <v>37438</v>
          </cell>
          <cell r="G42">
            <v>22348.30695216966</v>
          </cell>
          <cell r="I42">
            <v>195716.9911871831</v>
          </cell>
          <cell r="K42">
            <v>184204.22699970112</v>
          </cell>
        </row>
        <row r="43">
          <cell r="A43">
            <v>2027</v>
          </cell>
          <cell r="C43">
            <v>184204.22699970179</v>
          </cell>
          <cell r="E43">
            <v>37438</v>
          </cell>
          <cell r="G43">
            <v>11512.76418748132</v>
          </cell>
          <cell r="I43">
            <v>195716.9911871831</v>
          </cell>
          <cell r="K43">
            <v>-6.6938810050487518E-10</v>
          </cell>
        </row>
      </sheetData>
      <sheetData sheetId="21">
        <row r="23">
          <cell r="A23">
            <v>2009</v>
          </cell>
          <cell r="C23">
            <v>1852358.8105012812</v>
          </cell>
          <cell r="E23">
            <v>37438</v>
          </cell>
          <cell r="G23">
            <v>4375000</v>
          </cell>
          <cell r="I23">
            <v>6227358.8105012812</v>
          </cell>
          <cell r="K23">
            <v>68147641.189498723</v>
          </cell>
        </row>
        <row r="24">
          <cell r="A24">
            <v>2010</v>
          </cell>
          <cell r="C24">
            <v>1968131.236157611</v>
          </cell>
          <cell r="E24">
            <v>37438</v>
          </cell>
          <cell r="G24">
            <v>4259227.5743436702</v>
          </cell>
          <cell r="I24">
            <v>6227358.8105012812</v>
          </cell>
          <cell r="K24">
            <v>66179509.953341112</v>
          </cell>
        </row>
        <row r="25">
          <cell r="A25">
            <v>2011</v>
          </cell>
          <cell r="C25">
            <v>2091139.4384174617</v>
          </cell>
          <cell r="E25">
            <v>37438</v>
          </cell>
          <cell r="G25">
            <v>4136219.3720838195</v>
          </cell>
          <cell r="I25">
            <v>6227358.8105012812</v>
          </cell>
          <cell r="K25">
            <v>64088370.514923647</v>
          </cell>
        </row>
        <row r="26">
          <cell r="A26">
            <v>2012</v>
          </cell>
          <cell r="C26">
            <v>2221835.6533185532</v>
          </cell>
          <cell r="E26">
            <v>37438</v>
          </cell>
          <cell r="G26">
            <v>4005523.1571827279</v>
          </cell>
          <cell r="I26">
            <v>6227358.8105012812</v>
          </cell>
          <cell r="K26">
            <v>61866534.861605093</v>
          </cell>
        </row>
        <row r="27">
          <cell r="A27">
            <v>2013</v>
          </cell>
          <cell r="C27">
            <v>2360700.3816509629</v>
          </cell>
          <cell r="E27">
            <v>37438</v>
          </cell>
          <cell r="G27">
            <v>3866658.4288503183</v>
          </cell>
          <cell r="I27">
            <v>6227358.8105012812</v>
          </cell>
          <cell r="K27">
            <v>59505834.479954131</v>
          </cell>
        </row>
        <row r="28">
          <cell r="A28">
            <v>2014</v>
          </cell>
          <cell r="C28">
            <v>2508244.155504148</v>
          </cell>
          <cell r="E28">
            <v>37438</v>
          </cell>
          <cell r="G28">
            <v>3719114.6549971332</v>
          </cell>
          <cell r="I28">
            <v>6227358.8105012812</v>
          </cell>
          <cell r="K28">
            <v>56997590.324449986</v>
          </cell>
        </row>
        <row r="29">
          <cell r="A29">
            <v>2015</v>
          </cell>
          <cell r="C29">
            <v>2665009.415223157</v>
          </cell>
          <cell r="E29">
            <v>37438</v>
          </cell>
          <cell r="G29">
            <v>3562349.3952781241</v>
          </cell>
          <cell r="I29">
            <v>6227358.8105012812</v>
          </cell>
          <cell r="K29">
            <v>54332580.909226827</v>
          </cell>
        </row>
        <row r="30">
          <cell r="A30">
            <v>2016</v>
          </cell>
          <cell r="C30">
            <v>2831572.5036746045</v>
          </cell>
          <cell r="E30">
            <v>37438</v>
          </cell>
          <cell r="G30">
            <v>3395786.3068266767</v>
          </cell>
          <cell r="I30">
            <v>6227358.8105012812</v>
          </cell>
          <cell r="K30">
            <v>51501008.405552223</v>
          </cell>
        </row>
        <row r="31">
          <cell r="A31">
            <v>2017</v>
          </cell>
          <cell r="C31">
            <v>3008545.7851542672</v>
          </cell>
          <cell r="E31">
            <v>37438</v>
          </cell>
          <cell r="G31">
            <v>3218813.025347014</v>
          </cell>
          <cell r="I31">
            <v>6227358.8105012812</v>
          </cell>
          <cell r="K31">
            <v>48492462.620397955</v>
          </cell>
        </row>
        <row r="32">
          <cell r="A32">
            <v>2018</v>
          </cell>
          <cell r="C32">
            <v>3196579.896726409</v>
          </cell>
          <cell r="E32">
            <v>37438</v>
          </cell>
          <cell r="G32">
            <v>3030778.9137748722</v>
          </cell>
          <cell r="I32">
            <v>6227358.8105012812</v>
          </cell>
          <cell r="K32">
            <v>45295882.723671548</v>
          </cell>
        </row>
        <row r="33">
          <cell r="A33">
            <v>2019</v>
          </cell>
          <cell r="C33">
            <v>3396366.1402718094</v>
          </cell>
          <cell r="E33">
            <v>37438</v>
          </cell>
          <cell r="G33">
            <v>2830992.6702294718</v>
          </cell>
          <cell r="I33">
            <v>6227358.8105012812</v>
          </cell>
          <cell r="K33">
            <v>41899516.583399735</v>
          </cell>
        </row>
        <row r="34">
          <cell r="A34">
            <v>2020</v>
          </cell>
          <cell r="C34">
            <v>3608639.0240387977</v>
          </cell>
          <cell r="E34">
            <v>37438</v>
          </cell>
          <cell r="G34">
            <v>2618719.7864624835</v>
          </cell>
          <cell r="I34">
            <v>6227358.8105012812</v>
          </cell>
          <cell r="K34">
            <v>38290877.559360936</v>
          </cell>
        </row>
        <row r="35">
          <cell r="A35">
            <v>2021</v>
          </cell>
          <cell r="C35">
            <v>3834178.9630412227</v>
          </cell>
          <cell r="E35">
            <v>37438</v>
          </cell>
          <cell r="G35">
            <v>2393179.8474600585</v>
          </cell>
          <cell r="I35">
            <v>6227358.8105012812</v>
          </cell>
          <cell r="K35">
            <v>34456698.596319713</v>
          </cell>
        </row>
        <row r="36">
          <cell r="A36">
            <v>2022</v>
          </cell>
          <cell r="C36">
            <v>4073815.1482312991</v>
          </cell>
          <cell r="E36">
            <v>37438</v>
          </cell>
          <cell r="G36">
            <v>2153543.662269982</v>
          </cell>
          <cell r="I36">
            <v>6227358.8105012812</v>
          </cell>
          <cell r="K36">
            <v>30382883.448088415</v>
          </cell>
        </row>
        <row r="37">
          <cell r="A37">
            <v>2023</v>
          </cell>
          <cell r="C37">
            <v>4328428.5949957557</v>
          </cell>
          <cell r="E37">
            <v>37438</v>
          </cell>
          <cell r="G37">
            <v>1898930.2155055259</v>
          </cell>
          <cell r="I37">
            <v>6227358.8105012812</v>
          </cell>
          <cell r="K37">
            <v>26054454.853092659</v>
          </cell>
        </row>
        <row r="38">
          <cell r="A38">
            <v>2024</v>
          </cell>
          <cell r="C38">
            <v>4598955.3821829902</v>
          </cell>
          <cell r="E38">
            <v>37438</v>
          </cell>
          <cell r="G38">
            <v>1628403.4283182912</v>
          </cell>
          <cell r="I38">
            <v>6227358.8105012812</v>
          </cell>
          <cell r="K38">
            <v>21455499.47090967</v>
          </cell>
        </row>
        <row r="39">
          <cell r="A39">
            <v>2025</v>
          </cell>
          <cell r="C39">
            <v>4886390.0935694268</v>
          </cell>
          <cell r="E39">
            <v>37438</v>
          </cell>
          <cell r="G39">
            <v>1340968.7169318544</v>
          </cell>
          <cell r="I39">
            <v>6227358.8105012812</v>
          </cell>
          <cell r="K39">
            <v>16569109.377340242</v>
          </cell>
        </row>
        <row r="40">
          <cell r="A40">
            <v>2026</v>
          </cell>
          <cell r="C40">
            <v>5191789.474417516</v>
          </cell>
          <cell r="E40">
            <v>37438</v>
          </cell>
          <cell r="G40">
            <v>1035569.3360837651</v>
          </cell>
          <cell r="I40">
            <v>6227358.8105012812</v>
          </cell>
          <cell r="K40">
            <v>11377319.902922727</v>
          </cell>
        </row>
        <row r="41">
          <cell r="A41">
            <v>2027</v>
          </cell>
          <cell r="C41">
            <v>5516276.3165686112</v>
          </cell>
          <cell r="E41">
            <v>37438</v>
          </cell>
          <cell r="G41">
            <v>711082.49393267045</v>
          </cell>
          <cell r="I41">
            <v>6227358.8105012812</v>
          </cell>
          <cell r="K41">
            <v>5861043.586354116</v>
          </cell>
        </row>
        <row r="42">
          <cell r="A42">
            <v>2028</v>
          </cell>
          <cell r="C42">
            <v>5861043.5863541486</v>
          </cell>
          <cell r="E42">
            <v>37438</v>
          </cell>
          <cell r="G42">
            <v>366315.22414713225</v>
          </cell>
          <cell r="I42">
            <v>6227358.8105012812</v>
          </cell>
          <cell r="K42">
            <v>-3.2596290111541748E-8</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12">
          <cell r="A12">
            <v>2007</v>
          </cell>
        </row>
      </sheetData>
      <sheetData sheetId="38">
        <row r="12">
          <cell r="A12">
            <v>2008</v>
          </cell>
        </row>
      </sheetData>
      <sheetData sheetId="39">
        <row r="12">
          <cell r="A12">
            <v>2008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c(SDG3)"/>
      <sheetName val="CONTROL"/>
      <sheetName val="FWTOTAL"/>
      <sheetName val="SEREFW"/>
      <sheetName val="SERNFW"/>
      <sheetName val="SEROFW"/>
      <sheetName val="SERPFW"/>
      <sheetName val="SERRFW"/>
      <sheetName val="SERIFW"/>
      <sheetName val="SERDFW"/>
      <sheetName val="SERBFW"/>
      <sheetName val="SERVFW"/>
      <sheetName val="Auth"/>
      <sheetName val="CRIPFW"/>
      <sheetName val="INC(2)(DEBTSVC)(FW)"/>
      <sheetName val="Inc(2)"/>
      <sheetName val="BAC(2)"/>
      <sheetName val="BAC(2b)"/>
      <sheetName val="SFSRB2003B"/>
      <sheetName val="FW_PJT_1"/>
      <sheetName val="IUSERN"/>
      <sheetName val="BACK(2A)PRINCRET(FW)"/>
    </sheetNames>
    <sheetDataSet>
      <sheetData sheetId="0"/>
      <sheetData sheetId="1"/>
      <sheetData sheetId="2"/>
      <sheetData sheetId="3">
        <row r="12">
          <cell r="A12">
            <v>1991</v>
          </cell>
          <cell r="C12">
            <v>0</v>
          </cell>
          <cell r="E12" t="str">
            <v>7/1</v>
          </cell>
          <cell r="G12">
            <v>108579.46</v>
          </cell>
          <cell r="I12">
            <v>108579.46</v>
          </cell>
          <cell r="K12">
            <v>6423904</v>
          </cell>
        </row>
        <row r="13">
          <cell r="A13">
            <v>1992</v>
          </cell>
          <cell r="C13">
            <v>217742</v>
          </cell>
          <cell r="E13" t="str">
            <v>7/1</v>
          </cell>
          <cell r="G13">
            <v>261296</v>
          </cell>
          <cell r="I13">
            <v>479038</v>
          </cell>
          <cell r="K13">
            <v>6206162</v>
          </cell>
        </row>
        <row r="14">
          <cell r="A14">
            <v>1993</v>
          </cell>
          <cell r="C14">
            <v>300000</v>
          </cell>
          <cell r="E14" t="str">
            <v>7/1</v>
          </cell>
          <cell r="G14">
            <v>163231.76</v>
          </cell>
          <cell r="I14">
            <v>463231.76</v>
          </cell>
          <cell r="K14">
            <v>5906162</v>
          </cell>
        </row>
        <row r="15">
          <cell r="A15">
            <v>1994</v>
          </cell>
          <cell r="C15">
            <v>400000</v>
          </cell>
          <cell r="E15" t="str">
            <v>7/1</v>
          </cell>
          <cell r="G15">
            <v>147243</v>
          </cell>
          <cell r="I15">
            <v>547243</v>
          </cell>
          <cell r="K15">
            <v>5506162</v>
          </cell>
        </row>
        <row r="16">
          <cell r="A16">
            <v>1995</v>
          </cell>
          <cell r="C16">
            <v>400000</v>
          </cell>
          <cell r="E16" t="str">
            <v>7/1</v>
          </cell>
          <cell r="G16">
            <v>181839</v>
          </cell>
          <cell r="I16">
            <v>581839</v>
          </cell>
          <cell r="K16">
            <v>5106162</v>
          </cell>
        </row>
        <row r="17">
          <cell r="A17">
            <v>1996</v>
          </cell>
          <cell r="C17">
            <v>400000</v>
          </cell>
          <cell r="E17" t="str">
            <v>7/1</v>
          </cell>
          <cell r="G17">
            <v>188255.28</v>
          </cell>
          <cell r="I17">
            <v>588255.28</v>
          </cell>
          <cell r="K17">
            <v>4706162</v>
          </cell>
        </row>
        <row r="18">
          <cell r="A18">
            <v>1997</v>
          </cell>
          <cell r="C18">
            <v>480000</v>
          </cell>
          <cell r="E18" t="str">
            <v>7/1</v>
          </cell>
          <cell r="G18">
            <v>168618.06</v>
          </cell>
          <cell r="I18">
            <v>648618.06000000006</v>
          </cell>
          <cell r="K18">
            <v>4226162</v>
          </cell>
        </row>
        <row r="19">
          <cell r="A19">
            <v>1998</v>
          </cell>
          <cell r="C19">
            <v>260000</v>
          </cell>
          <cell r="E19" t="str">
            <v>7/1</v>
          </cell>
          <cell r="G19">
            <v>158402.41</v>
          </cell>
          <cell r="I19">
            <v>418402.41000000003</v>
          </cell>
          <cell r="K19">
            <v>3966162</v>
          </cell>
        </row>
        <row r="20">
          <cell r="A20">
            <v>1999</v>
          </cell>
          <cell r="C20">
            <v>300000</v>
          </cell>
          <cell r="E20" t="str">
            <v>7/1</v>
          </cell>
          <cell r="G20">
            <v>138816</v>
          </cell>
          <cell r="I20">
            <v>438816</v>
          </cell>
          <cell r="K20">
            <v>3666162</v>
          </cell>
        </row>
        <row r="21">
          <cell r="A21">
            <v>2000</v>
          </cell>
          <cell r="C21">
            <v>300000</v>
          </cell>
          <cell r="E21" t="str">
            <v>7/1</v>
          </cell>
          <cell r="G21">
            <v>128316</v>
          </cell>
          <cell r="I21">
            <v>428316</v>
          </cell>
          <cell r="K21">
            <v>3366162</v>
          </cell>
        </row>
        <row r="22">
          <cell r="A22">
            <v>2001</v>
          </cell>
          <cell r="C22">
            <v>929292</v>
          </cell>
          <cell r="E22" t="str">
            <v>7/1</v>
          </cell>
          <cell r="G22">
            <v>97129</v>
          </cell>
          <cell r="I22">
            <v>1026421</v>
          </cell>
          <cell r="K22">
            <v>2436870</v>
          </cell>
        </row>
        <row r="23">
          <cell r="A23">
            <v>2002</v>
          </cell>
          <cell r="C23">
            <v>0</v>
          </cell>
          <cell r="E23">
            <v>37438</v>
          </cell>
          <cell r="G23">
            <v>109624.12</v>
          </cell>
          <cell r="I23">
            <v>109624.12</v>
          </cell>
          <cell r="K23">
            <v>2436870</v>
          </cell>
        </row>
        <row r="24">
          <cell r="A24">
            <v>2003</v>
          </cell>
          <cell r="C24">
            <v>0</v>
          </cell>
          <cell r="E24">
            <v>37438</v>
          </cell>
          <cell r="G24">
            <v>84646.22</v>
          </cell>
          <cell r="I24">
            <v>84646.22</v>
          </cell>
          <cell r="K24">
            <v>2436870</v>
          </cell>
        </row>
        <row r="25">
          <cell r="A25">
            <v>2004</v>
          </cell>
          <cell r="C25">
            <v>616220</v>
          </cell>
          <cell r="E25">
            <v>37438</v>
          </cell>
          <cell r="G25">
            <v>84646.22</v>
          </cell>
          <cell r="I25">
            <v>700866.22</v>
          </cell>
          <cell r="K25">
            <v>1820650</v>
          </cell>
        </row>
        <row r="26">
          <cell r="A26">
            <v>2005</v>
          </cell>
          <cell r="C26">
            <v>616220</v>
          </cell>
          <cell r="E26">
            <v>37438</v>
          </cell>
          <cell r="G26">
            <v>66159.62</v>
          </cell>
          <cell r="I26">
            <v>682379.62</v>
          </cell>
          <cell r="K26">
            <v>1204430</v>
          </cell>
        </row>
        <row r="27">
          <cell r="A27">
            <v>2006</v>
          </cell>
          <cell r="C27">
            <v>644230</v>
          </cell>
          <cell r="E27">
            <v>37438</v>
          </cell>
          <cell r="G27">
            <v>45362.2</v>
          </cell>
          <cell r="I27">
            <v>689592.2</v>
          </cell>
          <cell r="K27">
            <v>560200</v>
          </cell>
        </row>
        <row r="28">
          <cell r="A28">
            <v>2007</v>
          </cell>
          <cell r="C28">
            <v>560200</v>
          </cell>
          <cell r="E28">
            <v>37438</v>
          </cell>
          <cell r="G28">
            <v>21847.8</v>
          </cell>
          <cell r="I28">
            <v>582047.80000000005</v>
          </cell>
          <cell r="K28">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C(3)"/>
      <sheetName val="CONTROL"/>
      <sheetName val="CALTOTAL"/>
      <sheetName val="SERNCAL"/>
      <sheetName val="SEROCAL"/>
      <sheetName val="SERPCAL"/>
      <sheetName val="CRCAL"/>
      <sheetName val="INC(2)"/>
      <sheetName val="BACK(2A)"/>
      <sheetName val="BACK(2b)"/>
      <sheetName val="SFSRB2004A"/>
      <sheetName val="INC(2)(DEBTSVC)(CAL)"/>
      <sheetName val="BACK(2A)PRINCRET(CAL)"/>
      <sheetName val="SERDCAL"/>
      <sheetName val="SERICAL"/>
    </sheetNames>
    <sheetDataSet>
      <sheetData sheetId="0"/>
      <sheetData sheetId="1"/>
      <sheetData sheetId="2"/>
      <sheetData sheetId="3"/>
      <sheetData sheetId="4"/>
      <sheetData sheetId="5"/>
      <sheetData sheetId="6"/>
      <sheetData sheetId="7"/>
      <sheetData sheetId="8"/>
      <sheetData sheetId="9"/>
      <sheetData sheetId="10">
        <row r="12">
          <cell r="A12">
            <v>2004</v>
          </cell>
          <cell r="C12">
            <v>0</v>
          </cell>
          <cell r="E12">
            <v>37438</v>
          </cell>
          <cell r="G12">
            <v>46802.62295081967</v>
          </cell>
          <cell r="I12">
            <v>46802.62295081967</v>
          </cell>
          <cell r="K12">
            <v>28100000</v>
          </cell>
        </row>
        <row r="13">
          <cell r="A13">
            <v>2005</v>
          </cell>
          <cell r="C13">
            <v>0</v>
          </cell>
          <cell r="E13">
            <v>37438</v>
          </cell>
          <cell r="G13">
            <v>525554.93734560988</v>
          </cell>
          <cell r="I13">
            <v>525554.93734560988</v>
          </cell>
          <cell r="K13">
            <v>28100000</v>
          </cell>
        </row>
        <row r="14">
          <cell r="A14">
            <v>2006</v>
          </cell>
          <cell r="C14">
            <v>0</v>
          </cell>
          <cell r="E14">
            <v>37438</v>
          </cell>
          <cell r="G14">
            <v>830928.54794520536</v>
          </cell>
          <cell r="I14">
            <v>830928.54794520536</v>
          </cell>
          <cell r="K14">
            <v>28100000</v>
          </cell>
        </row>
        <row r="15">
          <cell r="A15">
            <v>2007</v>
          </cell>
          <cell r="C15">
            <v>0</v>
          </cell>
          <cell r="E15">
            <v>37438</v>
          </cell>
          <cell r="G15">
            <v>1756250</v>
          </cell>
          <cell r="I15">
            <v>1756250</v>
          </cell>
          <cell r="K15">
            <v>28100000</v>
          </cell>
        </row>
        <row r="16">
          <cell r="A16">
            <v>2008</v>
          </cell>
          <cell r="C16">
            <v>100000</v>
          </cell>
          <cell r="E16">
            <v>37438</v>
          </cell>
          <cell r="G16">
            <v>1756250</v>
          </cell>
          <cell r="I16">
            <v>1856250</v>
          </cell>
          <cell r="K16">
            <v>28000000</v>
          </cell>
        </row>
        <row r="17">
          <cell r="A17">
            <v>2009</v>
          </cell>
          <cell r="C17">
            <v>100000</v>
          </cell>
          <cell r="E17">
            <v>37438</v>
          </cell>
          <cell r="G17">
            <v>1750000</v>
          </cell>
          <cell r="I17">
            <v>1850000</v>
          </cell>
          <cell r="K17">
            <v>27900000</v>
          </cell>
        </row>
        <row r="18">
          <cell r="A18">
            <v>2010</v>
          </cell>
          <cell r="C18">
            <v>100000</v>
          </cell>
          <cell r="E18">
            <v>37438</v>
          </cell>
          <cell r="G18">
            <v>1743750</v>
          </cell>
          <cell r="I18">
            <v>1843750</v>
          </cell>
          <cell r="K18">
            <v>27800000</v>
          </cell>
        </row>
        <row r="19">
          <cell r="A19">
            <v>2011</v>
          </cell>
          <cell r="C19">
            <v>200000</v>
          </cell>
          <cell r="E19">
            <v>37438</v>
          </cell>
          <cell r="G19">
            <v>1737500</v>
          </cell>
          <cell r="I19">
            <v>1937500</v>
          </cell>
          <cell r="K19">
            <v>27600000</v>
          </cell>
        </row>
        <row r="20">
          <cell r="A20">
            <v>2012</v>
          </cell>
          <cell r="C20">
            <v>500000</v>
          </cell>
          <cell r="E20">
            <v>37438</v>
          </cell>
          <cell r="G20">
            <v>1725000</v>
          </cell>
          <cell r="I20">
            <v>2225000</v>
          </cell>
          <cell r="K20">
            <v>27100000</v>
          </cell>
        </row>
        <row r="21">
          <cell r="A21">
            <v>2013</v>
          </cell>
          <cell r="C21">
            <v>500000</v>
          </cell>
          <cell r="E21">
            <v>37438</v>
          </cell>
          <cell r="G21">
            <v>1693750</v>
          </cell>
          <cell r="I21">
            <v>2193750</v>
          </cell>
          <cell r="K21">
            <v>26600000</v>
          </cell>
        </row>
        <row r="22">
          <cell r="A22">
            <v>2014</v>
          </cell>
          <cell r="C22">
            <v>500000</v>
          </cell>
          <cell r="E22">
            <v>37438</v>
          </cell>
          <cell r="G22">
            <v>1662500</v>
          </cell>
          <cell r="I22">
            <v>2162500</v>
          </cell>
          <cell r="K22">
            <v>26100000</v>
          </cell>
        </row>
        <row r="23">
          <cell r="A23">
            <v>2015</v>
          </cell>
          <cell r="C23">
            <v>500000</v>
          </cell>
          <cell r="E23">
            <v>37438</v>
          </cell>
          <cell r="G23">
            <v>1631250</v>
          </cell>
          <cell r="I23">
            <v>2131250</v>
          </cell>
          <cell r="K23">
            <v>25600000</v>
          </cell>
        </row>
        <row r="24">
          <cell r="A24">
            <v>2016</v>
          </cell>
          <cell r="C24">
            <v>500000</v>
          </cell>
          <cell r="E24">
            <v>37438</v>
          </cell>
          <cell r="G24">
            <v>1600000</v>
          </cell>
          <cell r="I24">
            <v>2100000</v>
          </cell>
          <cell r="K24">
            <v>25100000</v>
          </cell>
        </row>
        <row r="25">
          <cell r="A25">
            <v>2017</v>
          </cell>
          <cell r="C25">
            <v>600000</v>
          </cell>
          <cell r="E25">
            <v>37438</v>
          </cell>
          <cell r="G25">
            <v>1568750</v>
          </cell>
          <cell r="I25">
            <v>2168750</v>
          </cell>
          <cell r="K25">
            <v>24500000</v>
          </cell>
        </row>
        <row r="26">
          <cell r="A26">
            <v>2018</v>
          </cell>
          <cell r="C26">
            <v>800000</v>
          </cell>
          <cell r="E26">
            <v>37438</v>
          </cell>
          <cell r="G26">
            <v>1531250</v>
          </cell>
          <cell r="I26">
            <v>2331250</v>
          </cell>
          <cell r="K26">
            <v>23700000</v>
          </cell>
        </row>
        <row r="27">
          <cell r="A27">
            <v>2019</v>
          </cell>
          <cell r="C27">
            <v>800000</v>
          </cell>
          <cell r="E27">
            <v>37438</v>
          </cell>
          <cell r="G27">
            <v>1481250</v>
          </cell>
          <cell r="I27">
            <v>2281250</v>
          </cell>
          <cell r="K27">
            <v>22900000</v>
          </cell>
        </row>
        <row r="28">
          <cell r="A28">
            <v>2020</v>
          </cell>
          <cell r="C28">
            <v>900000</v>
          </cell>
          <cell r="E28">
            <v>37438</v>
          </cell>
          <cell r="G28">
            <v>1431250</v>
          </cell>
          <cell r="I28">
            <v>2331250</v>
          </cell>
          <cell r="K28">
            <v>22000000</v>
          </cell>
        </row>
        <row r="29">
          <cell r="A29">
            <v>2021</v>
          </cell>
          <cell r="C29">
            <v>900000</v>
          </cell>
          <cell r="E29">
            <v>37438</v>
          </cell>
          <cell r="G29">
            <v>1375000</v>
          </cell>
          <cell r="I29">
            <v>2275000</v>
          </cell>
          <cell r="K29">
            <v>21100000</v>
          </cell>
        </row>
        <row r="30">
          <cell r="A30">
            <v>2022</v>
          </cell>
          <cell r="C30">
            <v>1000000</v>
          </cell>
          <cell r="E30">
            <v>37438</v>
          </cell>
          <cell r="G30">
            <v>1318750</v>
          </cell>
          <cell r="I30">
            <v>2318750</v>
          </cell>
          <cell r="K30">
            <v>20100000</v>
          </cell>
        </row>
        <row r="31">
          <cell r="A31">
            <v>2023</v>
          </cell>
          <cell r="C31">
            <v>1000000</v>
          </cell>
          <cell r="E31">
            <v>37438</v>
          </cell>
          <cell r="G31">
            <v>1256250</v>
          </cell>
          <cell r="I31">
            <v>2256250</v>
          </cell>
          <cell r="K31">
            <v>19100000</v>
          </cell>
        </row>
        <row r="32">
          <cell r="A32">
            <v>2024</v>
          </cell>
          <cell r="C32">
            <v>1000000</v>
          </cell>
          <cell r="E32">
            <v>37438</v>
          </cell>
          <cell r="G32">
            <v>1193750</v>
          </cell>
          <cell r="I32">
            <v>2193750</v>
          </cell>
          <cell r="K32">
            <v>18100000</v>
          </cell>
        </row>
        <row r="33">
          <cell r="A33">
            <v>2025</v>
          </cell>
          <cell r="C33">
            <v>1000000</v>
          </cell>
          <cell r="E33">
            <v>37438</v>
          </cell>
          <cell r="G33">
            <v>1131250</v>
          </cell>
          <cell r="I33">
            <v>2131250</v>
          </cell>
          <cell r="K33">
            <v>17100000</v>
          </cell>
        </row>
        <row r="34">
          <cell r="A34">
            <v>2026</v>
          </cell>
          <cell r="C34">
            <v>1000000</v>
          </cell>
          <cell r="E34">
            <v>37438</v>
          </cell>
          <cell r="G34">
            <v>1068750</v>
          </cell>
          <cell r="I34">
            <v>2068750</v>
          </cell>
          <cell r="K34">
            <v>16100000</v>
          </cell>
        </row>
        <row r="35">
          <cell r="A35">
            <v>2027</v>
          </cell>
          <cell r="C35">
            <v>1000000</v>
          </cell>
          <cell r="E35">
            <v>37438</v>
          </cell>
          <cell r="G35">
            <v>1006250</v>
          </cell>
          <cell r="I35">
            <v>2006250</v>
          </cell>
          <cell r="K35">
            <v>15100000</v>
          </cell>
        </row>
        <row r="36">
          <cell r="A36">
            <v>2028</v>
          </cell>
          <cell r="C36">
            <v>1000000</v>
          </cell>
          <cell r="E36">
            <v>37438</v>
          </cell>
          <cell r="G36">
            <v>943750</v>
          </cell>
          <cell r="I36">
            <v>1943750</v>
          </cell>
          <cell r="K36">
            <v>14100000</v>
          </cell>
        </row>
        <row r="37">
          <cell r="A37">
            <v>2029</v>
          </cell>
          <cell r="C37">
            <v>2000000</v>
          </cell>
          <cell r="E37">
            <v>37438</v>
          </cell>
          <cell r="G37">
            <v>881250</v>
          </cell>
          <cell r="I37">
            <v>2881250</v>
          </cell>
          <cell r="K37">
            <v>12100000</v>
          </cell>
        </row>
        <row r="38">
          <cell r="A38">
            <v>2030</v>
          </cell>
          <cell r="C38">
            <v>2000000</v>
          </cell>
          <cell r="E38">
            <v>37438</v>
          </cell>
          <cell r="G38">
            <v>756250</v>
          </cell>
          <cell r="I38">
            <v>2756250</v>
          </cell>
          <cell r="K38">
            <v>10100000</v>
          </cell>
        </row>
        <row r="39">
          <cell r="A39">
            <v>2031</v>
          </cell>
          <cell r="C39">
            <v>3000000</v>
          </cell>
          <cell r="E39">
            <v>37438</v>
          </cell>
          <cell r="G39">
            <v>631250</v>
          </cell>
          <cell r="I39">
            <v>3631250</v>
          </cell>
          <cell r="K39">
            <v>7100000</v>
          </cell>
        </row>
        <row r="40">
          <cell r="A40">
            <v>2032</v>
          </cell>
          <cell r="C40">
            <v>3000000</v>
          </cell>
          <cell r="E40">
            <v>37438</v>
          </cell>
          <cell r="G40">
            <v>443750</v>
          </cell>
          <cell r="I40">
            <v>3443750</v>
          </cell>
          <cell r="K40">
            <v>4100000</v>
          </cell>
        </row>
        <row r="41">
          <cell r="A41">
            <v>2033</v>
          </cell>
          <cell r="C41">
            <v>4100000</v>
          </cell>
          <cell r="E41">
            <v>37438</v>
          </cell>
          <cell r="G41">
            <v>256250</v>
          </cell>
          <cell r="I41">
            <v>4356250</v>
          </cell>
          <cell r="K41">
            <v>0</v>
          </cell>
        </row>
      </sheetData>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58"/>
  <sheetViews>
    <sheetView topLeftCell="A32" zoomScale="110" zoomScaleNormal="110" workbookViewId="0">
      <selection activeCell="I43" sqref="I43"/>
    </sheetView>
  </sheetViews>
  <sheetFormatPr defaultColWidth="9.1796875" defaultRowHeight="13"/>
  <cols>
    <col min="1" max="1" width="11.54296875" style="1" customWidth="1"/>
    <col min="2" max="2" width="9.1796875" style="1"/>
    <col min="3" max="3" width="11" style="1" customWidth="1"/>
    <col min="4" max="4" width="30" style="1" bestFit="1" customWidth="1"/>
    <col min="5" max="5" width="7.1796875" style="1" customWidth="1"/>
    <col min="6" max="6" width="12.54296875" style="1" customWidth="1"/>
    <col min="7" max="7" width="10.453125" style="1" bestFit="1" customWidth="1"/>
    <col min="8" max="9" width="9.1796875" style="1"/>
    <col min="10" max="10" width="12.81640625" style="1" customWidth="1"/>
    <col min="11" max="16384" width="9.1796875" style="1"/>
  </cols>
  <sheetData>
    <row r="1" spans="1:10" ht="15">
      <c r="A1" s="133" t="s">
        <v>0</v>
      </c>
      <c r="B1" s="133"/>
      <c r="C1" s="133"/>
      <c r="D1" s="133"/>
      <c r="E1" s="133"/>
      <c r="F1" s="133"/>
      <c r="G1" s="133"/>
      <c r="H1" s="133"/>
      <c r="I1" s="133"/>
      <c r="J1" s="133"/>
    </row>
    <row r="2" spans="1:10">
      <c r="A2" s="134" t="s">
        <v>1</v>
      </c>
      <c r="B2" s="134"/>
      <c r="C2" s="134"/>
      <c r="D2" s="134"/>
      <c r="E2" s="134"/>
      <c r="F2" s="134"/>
      <c r="G2" s="134"/>
      <c r="H2" s="134"/>
      <c r="I2" s="134"/>
      <c r="J2" s="134"/>
    </row>
    <row r="3" spans="1:10">
      <c r="A3" s="101"/>
      <c r="B3" s="101"/>
      <c r="C3" s="101"/>
      <c r="D3" s="101"/>
      <c r="E3" s="101"/>
      <c r="F3" s="101"/>
      <c r="G3" s="101"/>
      <c r="H3" s="101"/>
      <c r="I3" s="101"/>
      <c r="J3" s="101"/>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2</v>
      </c>
      <c r="B6" s="135" t="s">
        <v>210</v>
      </c>
      <c r="C6" s="136"/>
      <c r="D6" s="136"/>
      <c r="E6" s="137"/>
      <c r="G6" s="7" t="s">
        <v>3</v>
      </c>
      <c r="H6" s="8"/>
      <c r="I6" s="8"/>
      <c r="J6" s="117"/>
    </row>
    <row r="7" spans="1:10">
      <c r="A7" s="6" t="s">
        <v>4</v>
      </c>
      <c r="B7" s="135" t="s">
        <v>211</v>
      </c>
      <c r="C7" s="136"/>
      <c r="D7" s="137"/>
      <c r="G7" s="9" t="s">
        <v>5</v>
      </c>
      <c r="I7" s="118"/>
      <c r="J7" s="10"/>
    </row>
    <row r="8" spans="1:10">
      <c r="A8" s="11"/>
      <c r="J8" s="10"/>
    </row>
    <row r="9" spans="1:10">
      <c r="A9" s="6" t="s">
        <v>6</v>
      </c>
      <c r="B9" s="8"/>
      <c r="C9" s="8"/>
      <c r="D9" s="8"/>
      <c r="E9" s="118" t="s">
        <v>212</v>
      </c>
      <c r="G9" s="7" t="s">
        <v>7</v>
      </c>
      <c r="H9" s="8"/>
      <c r="I9" s="8"/>
      <c r="J9" s="117" t="s">
        <v>212</v>
      </c>
    </row>
    <row r="10" spans="1:10">
      <c r="A10" s="11"/>
      <c r="J10" s="10"/>
    </row>
    <row r="11" spans="1:10">
      <c r="A11" s="6" t="s">
        <v>8</v>
      </c>
      <c r="E11" s="118" t="s">
        <v>213</v>
      </c>
      <c r="J11" s="10"/>
    </row>
    <row r="12" spans="1:10" ht="13.5" thickBot="1">
      <c r="A12" s="12"/>
      <c r="B12" s="13"/>
      <c r="C12" s="13"/>
      <c r="D12" s="13"/>
      <c r="E12" s="13"/>
      <c r="F12" s="13"/>
      <c r="G12" s="13"/>
      <c r="H12" s="13"/>
      <c r="I12" s="13"/>
      <c r="J12" s="14"/>
    </row>
    <row r="13" spans="1:10" ht="9" customHeight="1" thickBot="1">
      <c r="A13" s="15"/>
      <c r="B13" s="15"/>
      <c r="C13" s="15"/>
      <c r="D13" s="15"/>
      <c r="E13" s="15"/>
      <c r="F13" s="15"/>
      <c r="G13" s="15"/>
      <c r="H13" s="15"/>
      <c r="I13" s="15"/>
      <c r="J13" s="15"/>
    </row>
    <row r="14" spans="1:10">
      <c r="A14" s="3"/>
      <c r="B14" s="4"/>
      <c r="C14" s="4"/>
      <c r="D14" s="4"/>
      <c r="E14" s="4"/>
      <c r="F14" s="4"/>
      <c r="G14" s="4"/>
      <c r="H14" s="4"/>
      <c r="I14" s="4"/>
      <c r="J14" s="5"/>
    </row>
    <row r="15" spans="1:10">
      <c r="A15" s="6" t="s">
        <v>9</v>
      </c>
      <c r="J15" s="10"/>
    </row>
    <row r="16" spans="1:10">
      <c r="A16" s="124" t="s">
        <v>232</v>
      </c>
      <c r="B16" s="125"/>
      <c r="C16" s="125"/>
      <c r="D16" s="125"/>
      <c r="E16" s="125"/>
      <c r="F16" s="125"/>
      <c r="G16" s="125"/>
      <c r="H16" s="125"/>
      <c r="I16" s="125"/>
      <c r="J16" s="126"/>
    </row>
    <row r="17" spans="1:10">
      <c r="A17" s="127"/>
      <c r="B17" s="128"/>
      <c r="C17" s="128"/>
      <c r="D17" s="128"/>
      <c r="E17" s="128"/>
      <c r="F17" s="128"/>
      <c r="G17" s="128"/>
      <c r="H17" s="128"/>
      <c r="I17" s="128"/>
      <c r="J17" s="129"/>
    </row>
    <row r="18" spans="1:10">
      <c r="A18" s="127"/>
      <c r="B18" s="128"/>
      <c r="C18" s="128"/>
      <c r="D18" s="128"/>
      <c r="E18" s="128"/>
      <c r="F18" s="128"/>
      <c r="G18" s="128"/>
      <c r="H18" s="128"/>
      <c r="I18" s="128"/>
      <c r="J18" s="129"/>
    </row>
    <row r="19" spans="1:10">
      <c r="A19" s="127"/>
      <c r="B19" s="128"/>
      <c r="C19" s="128"/>
      <c r="D19" s="128"/>
      <c r="E19" s="128"/>
      <c r="F19" s="128"/>
      <c r="G19" s="128"/>
      <c r="H19" s="128"/>
      <c r="I19" s="128"/>
      <c r="J19" s="129"/>
    </row>
    <row r="20" spans="1:10" ht="49" customHeight="1">
      <c r="A20" s="130"/>
      <c r="B20" s="131"/>
      <c r="C20" s="131"/>
      <c r="D20" s="131"/>
      <c r="E20" s="131"/>
      <c r="F20" s="131"/>
      <c r="G20" s="131"/>
      <c r="H20" s="131"/>
      <c r="I20" s="131"/>
      <c r="J20" s="132"/>
    </row>
    <row r="21" spans="1:10">
      <c r="A21" s="11"/>
      <c r="J21" s="10"/>
    </row>
    <row r="22" spans="1:10">
      <c r="A22" s="6" t="s">
        <v>10</v>
      </c>
      <c r="J22" s="10"/>
    </row>
    <row r="23" spans="1:10">
      <c r="A23" s="124" t="s">
        <v>233</v>
      </c>
      <c r="B23" s="125"/>
      <c r="C23" s="125"/>
      <c r="D23" s="125"/>
      <c r="E23" s="125"/>
      <c r="F23" s="125"/>
      <c r="G23" s="125"/>
      <c r="H23" s="125"/>
      <c r="I23" s="125"/>
      <c r="J23" s="126"/>
    </row>
    <row r="24" spans="1:10">
      <c r="A24" s="127"/>
      <c r="B24" s="128"/>
      <c r="C24" s="128"/>
      <c r="D24" s="128"/>
      <c r="E24" s="128"/>
      <c r="F24" s="128"/>
      <c r="G24" s="128"/>
      <c r="H24" s="128"/>
      <c r="I24" s="128"/>
      <c r="J24" s="129"/>
    </row>
    <row r="25" spans="1:10">
      <c r="A25" s="127"/>
      <c r="B25" s="128"/>
      <c r="C25" s="128"/>
      <c r="D25" s="128"/>
      <c r="E25" s="128"/>
      <c r="F25" s="128"/>
      <c r="G25" s="128"/>
      <c r="H25" s="128"/>
      <c r="I25" s="128"/>
      <c r="J25" s="129"/>
    </row>
    <row r="26" spans="1:10">
      <c r="A26" s="127"/>
      <c r="B26" s="128"/>
      <c r="C26" s="128"/>
      <c r="D26" s="128"/>
      <c r="E26" s="128"/>
      <c r="F26" s="128"/>
      <c r="G26" s="128"/>
      <c r="H26" s="128"/>
      <c r="I26" s="128"/>
      <c r="J26" s="129"/>
    </row>
    <row r="27" spans="1:10" ht="90" customHeight="1">
      <c r="A27" s="130"/>
      <c r="B27" s="131"/>
      <c r="C27" s="131"/>
      <c r="D27" s="131"/>
      <c r="E27" s="131"/>
      <c r="F27" s="131"/>
      <c r="G27" s="131"/>
      <c r="H27" s="131"/>
      <c r="I27" s="131"/>
      <c r="J27" s="132"/>
    </row>
    <row r="28" spans="1:10" ht="13.5" thickBot="1">
      <c r="A28" s="12"/>
      <c r="B28" s="13"/>
      <c r="C28" s="13"/>
      <c r="D28" s="13"/>
      <c r="E28" s="13"/>
      <c r="F28" s="13"/>
      <c r="G28" s="13"/>
      <c r="H28" s="13"/>
      <c r="I28" s="13"/>
      <c r="J28" s="14"/>
    </row>
    <row r="29" spans="1:10" ht="9" customHeight="1" thickBot="1">
      <c r="A29" s="15"/>
      <c r="B29" s="15"/>
      <c r="C29" s="15"/>
      <c r="D29" s="15"/>
      <c r="E29" s="15"/>
      <c r="F29" s="15"/>
      <c r="G29" s="15"/>
      <c r="H29" s="15"/>
      <c r="I29" s="15"/>
      <c r="J29" s="15"/>
    </row>
    <row r="30" spans="1:10">
      <c r="A30" s="3"/>
      <c r="B30" s="4"/>
      <c r="C30" s="4"/>
      <c r="D30" s="4"/>
      <c r="E30" s="4"/>
      <c r="F30" s="4"/>
      <c r="G30" s="4"/>
      <c r="H30" s="4"/>
      <c r="I30" s="4"/>
      <c r="J30" s="5"/>
    </row>
    <row r="31" spans="1:10">
      <c r="A31" s="6" t="s">
        <v>11</v>
      </c>
      <c r="B31" s="119">
        <v>12554</v>
      </c>
      <c r="C31" s="16" t="s">
        <v>12</v>
      </c>
      <c r="D31" s="119">
        <v>9533</v>
      </c>
      <c r="E31" s="16" t="s">
        <v>13</v>
      </c>
      <c r="F31" s="120">
        <v>0.76</v>
      </c>
      <c r="G31" s="16" t="s">
        <v>14</v>
      </c>
      <c r="J31" s="10"/>
    </row>
    <row r="32" spans="1:10">
      <c r="A32" s="11"/>
      <c r="G32" s="16"/>
      <c r="J32" s="10"/>
    </row>
    <row r="33" spans="1:10">
      <c r="A33" s="6" t="s">
        <v>15</v>
      </c>
      <c r="D33" s="119">
        <v>0</v>
      </c>
      <c r="E33" s="16" t="s">
        <v>12</v>
      </c>
      <c r="F33" s="119">
        <v>0</v>
      </c>
      <c r="G33" s="16" t="s">
        <v>13</v>
      </c>
      <c r="J33" s="10"/>
    </row>
    <row r="34" spans="1:10" ht="13.5" thickBot="1">
      <c r="A34" s="12"/>
      <c r="B34" s="13"/>
      <c r="C34" s="13"/>
      <c r="D34" s="13"/>
      <c r="E34" s="13"/>
      <c r="F34" s="13"/>
      <c r="G34" s="13"/>
      <c r="H34" s="13"/>
      <c r="I34" s="13"/>
      <c r="J34" s="14"/>
    </row>
    <row r="35" spans="1:10" ht="9" customHeight="1" thickBot="1">
      <c r="A35" s="15"/>
      <c r="B35" s="15"/>
      <c r="C35" s="15"/>
      <c r="D35" s="15"/>
      <c r="E35" s="15"/>
      <c r="F35" s="15"/>
      <c r="G35" s="15"/>
      <c r="H35" s="15"/>
      <c r="I35" s="15"/>
      <c r="J35" s="15"/>
    </row>
    <row r="36" spans="1:10">
      <c r="A36" s="3"/>
      <c r="B36" s="4"/>
      <c r="C36" s="4"/>
      <c r="D36" s="4"/>
      <c r="E36" s="4"/>
      <c r="F36" s="4"/>
      <c r="G36" s="4"/>
      <c r="H36" s="4"/>
      <c r="I36" s="4"/>
      <c r="J36" s="5"/>
    </row>
    <row r="37" spans="1:10">
      <c r="A37" s="6" t="s">
        <v>16</v>
      </c>
      <c r="D37" s="109">
        <f>'Project Cost Details'!H41</f>
        <v>3000000.3</v>
      </c>
      <c r="F37" s="7" t="s">
        <v>17</v>
      </c>
      <c r="H37" s="121">
        <f>D37/B31</f>
        <v>238.96768360681853</v>
      </c>
      <c r="I37" s="1" t="s">
        <v>12</v>
      </c>
      <c r="J37" s="10"/>
    </row>
    <row r="38" spans="1:10">
      <c r="A38" s="11"/>
      <c r="H38" s="121">
        <f>D37/D31</f>
        <v>314.69634952271059</v>
      </c>
      <c r="I38" s="1" t="s">
        <v>13</v>
      </c>
      <c r="J38" s="10"/>
    </row>
    <row r="39" spans="1:10">
      <c r="A39" s="11"/>
      <c r="J39" s="10"/>
    </row>
    <row r="40" spans="1:10">
      <c r="A40" s="6" t="s">
        <v>18</v>
      </c>
      <c r="D40" s="109" t="s">
        <v>235</v>
      </c>
      <c r="E40" s="1" t="s">
        <v>19</v>
      </c>
      <c r="J40" s="10"/>
    </row>
    <row r="41" spans="1:10">
      <c r="A41" s="11"/>
      <c r="D41" s="109" t="s">
        <v>236</v>
      </c>
      <c r="E41" s="1" t="s">
        <v>19</v>
      </c>
      <c r="J41" s="10"/>
    </row>
    <row r="42" spans="1:10">
      <c r="A42" s="11"/>
      <c r="D42" s="109" t="s">
        <v>237</v>
      </c>
      <c r="E42" s="1" t="s">
        <v>19</v>
      </c>
      <c r="J42" s="10"/>
    </row>
    <row r="43" spans="1:10">
      <c r="A43" s="11"/>
      <c r="D43" s="109"/>
      <c r="E43" s="1" t="s">
        <v>19</v>
      </c>
      <c r="J43" s="10"/>
    </row>
    <row r="44" spans="1:10">
      <c r="A44" s="11"/>
      <c r="J44" s="10"/>
    </row>
    <row r="45" spans="1:10">
      <c r="A45" s="6" t="s">
        <v>20</v>
      </c>
      <c r="D45" s="122"/>
      <c r="J45" s="10"/>
    </row>
    <row r="46" spans="1:10">
      <c r="A46" s="11"/>
      <c r="J46" s="10"/>
    </row>
    <row r="47" spans="1:10">
      <c r="A47" s="6" t="s">
        <v>21</v>
      </c>
      <c r="D47" s="122" t="s">
        <v>212</v>
      </c>
      <c r="J47" s="10"/>
    </row>
    <row r="48" spans="1:10">
      <c r="A48" s="11"/>
      <c r="J48" s="10"/>
    </row>
    <row r="49" spans="1:10">
      <c r="A49" s="6" t="s">
        <v>22</v>
      </c>
      <c r="G49" s="109">
        <v>0</v>
      </c>
      <c r="J49" s="10"/>
    </row>
    <row r="50" spans="1:10">
      <c r="A50" s="11"/>
      <c r="J50" s="10"/>
    </row>
    <row r="51" spans="1:10">
      <c r="A51" s="6" t="s">
        <v>23</v>
      </c>
      <c r="F51" s="109">
        <v>0</v>
      </c>
      <c r="J51" s="10"/>
    </row>
    <row r="52" spans="1:10" ht="13.5" thickBot="1">
      <c r="A52" s="12"/>
      <c r="B52" s="13"/>
      <c r="C52" s="13"/>
      <c r="D52" s="13"/>
      <c r="E52" s="13"/>
      <c r="F52" s="13"/>
      <c r="G52" s="13"/>
      <c r="H52" s="13"/>
      <c r="I52" s="13"/>
      <c r="J52" s="14"/>
    </row>
    <row r="53" spans="1:10" ht="9" customHeight="1">
      <c r="A53" s="15"/>
      <c r="B53" s="15"/>
      <c r="C53" s="15"/>
      <c r="D53" s="15"/>
      <c r="E53" s="15"/>
      <c r="F53" s="15"/>
      <c r="G53" s="15"/>
      <c r="H53" s="15"/>
      <c r="I53" s="15"/>
      <c r="J53" s="15"/>
    </row>
    <row r="54" spans="1:10">
      <c r="A54" s="17" t="s">
        <v>24</v>
      </c>
    </row>
    <row r="55" spans="1:10">
      <c r="A55" s="18" t="s">
        <v>25</v>
      </c>
    </row>
    <row r="56" spans="1:10">
      <c r="A56" s="18" t="s">
        <v>26</v>
      </c>
    </row>
    <row r="57" spans="1:10">
      <c r="A57" s="18" t="s">
        <v>27</v>
      </c>
    </row>
    <row r="58" spans="1:10">
      <c r="A58" s="18" t="s">
        <v>28</v>
      </c>
    </row>
  </sheetData>
  <mergeCells count="6">
    <mergeCell ref="A23:J27"/>
    <mergeCell ref="A1:J1"/>
    <mergeCell ref="A2:J2"/>
    <mergeCell ref="B6:E6"/>
    <mergeCell ref="B7:D7"/>
    <mergeCell ref="A16:J20"/>
  </mergeCells>
  <pageMargins left="0.28999999999999998" right="0.23" top="0.49" bottom="0.42"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J59"/>
  <sheetViews>
    <sheetView tabSelected="1" zoomScale="120" zoomScaleNormal="120" workbookViewId="0">
      <selection activeCell="A34" sqref="A34:J41"/>
    </sheetView>
  </sheetViews>
  <sheetFormatPr defaultColWidth="9.1796875" defaultRowHeight="13"/>
  <cols>
    <col min="1" max="1" width="11.54296875" style="1" customWidth="1"/>
    <col min="2" max="2" width="9.1796875" style="1"/>
    <col min="3" max="3" width="11" style="1" customWidth="1"/>
    <col min="4" max="4" width="12.1796875" style="1" customWidth="1"/>
    <col min="5" max="5" width="7.1796875" style="1" customWidth="1"/>
    <col min="6" max="6" width="10.1796875" style="1" customWidth="1"/>
    <col min="7" max="7" width="10.453125" style="1" bestFit="1" customWidth="1"/>
    <col min="8" max="9" width="9.1796875" style="1"/>
    <col min="10" max="10" width="12.81640625" style="1" customWidth="1"/>
    <col min="11" max="16384" width="9.1796875" style="1"/>
  </cols>
  <sheetData>
    <row r="1" spans="1:10" ht="15">
      <c r="A1" s="133" t="s">
        <v>29</v>
      </c>
      <c r="B1" s="133"/>
      <c r="C1" s="133"/>
      <c r="D1" s="133"/>
      <c r="E1" s="133"/>
      <c r="F1" s="133"/>
      <c r="G1" s="133"/>
      <c r="H1" s="133"/>
      <c r="I1" s="133"/>
      <c r="J1" s="133"/>
    </row>
    <row r="2" spans="1:10">
      <c r="A2" s="134" t="s">
        <v>1</v>
      </c>
      <c r="B2" s="134"/>
      <c r="C2" s="134"/>
      <c r="D2" s="134"/>
      <c r="E2" s="134"/>
      <c r="F2" s="134"/>
      <c r="G2" s="134"/>
      <c r="H2" s="134"/>
      <c r="I2" s="134"/>
      <c r="J2" s="134"/>
    </row>
    <row r="3" spans="1:10">
      <c r="A3" s="101"/>
      <c r="B3" s="101"/>
      <c r="C3" s="101"/>
      <c r="D3" s="101"/>
      <c r="E3" s="101"/>
      <c r="F3" s="101"/>
      <c r="G3" s="101"/>
      <c r="H3" s="101"/>
      <c r="I3" s="101"/>
      <c r="J3" s="101"/>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2</v>
      </c>
      <c r="B6" s="135" t="s">
        <v>210</v>
      </c>
      <c r="C6" s="136"/>
      <c r="D6" s="136"/>
      <c r="E6" s="137"/>
      <c r="G6" s="7" t="s">
        <v>3</v>
      </c>
      <c r="H6" s="8"/>
      <c r="I6" s="8"/>
      <c r="J6" s="117"/>
    </row>
    <row r="7" spans="1:10">
      <c r="A7" s="6" t="s">
        <v>4</v>
      </c>
      <c r="B7" s="135" t="s">
        <v>211</v>
      </c>
      <c r="C7" s="136"/>
      <c r="D7" s="137"/>
      <c r="G7" s="9" t="s">
        <v>5</v>
      </c>
      <c r="I7" s="118"/>
      <c r="J7" s="10"/>
    </row>
    <row r="8" spans="1:10" ht="13.5" thickBot="1">
      <c r="A8" s="12"/>
      <c r="B8" s="13"/>
      <c r="C8" s="13"/>
      <c r="D8" s="13"/>
      <c r="E8" s="13"/>
      <c r="F8" s="13"/>
      <c r="G8" s="13"/>
      <c r="H8" s="13"/>
      <c r="I8" s="13"/>
      <c r="J8" s="14"/>
    </row>
    <row r="9" spans="1:10" ht="9" customHeight="1" thickBot="1">
      <c r="A9" s="15"/>
      <c r="B9" s="15"/>
      <c r="C9" s="15"/>
      <c r="D9" s="15"/>
      <c r="E9" s="15"/>
      <c r="F9" s="15"/>
      <c r="G9" s="15"/>
      <c r="H9" s="15"/>
      <c r="I9" s="15"/>
      <c r="J9" s="15"/>
    </row>
    <row r="10" spans="1:10">
      <c r="A10" s="3"/>
      <c r="B10" s="4"/>
      <c r="C10" s="4"/>
      <c r="D10" s="4"/>
      <c r="E10" s="4"/>
      <c r="F10" s="4"/>
      <c r="G10" s="4"/>
      <c r="H10" s="4"/>
      <c r="I10" s="4"/>
      <c r="J10" s="5"/>
    </row>
    <row r="11" spans="1:10">
      <c r="A11" s="6" t="s">
        <v>30</v>
      </c>
      <c r="J11" s="10"/>
    </row>
    <row r="12" spans="1:10">
      <c r="A12" s="138" t="s">
        <v>234</v>
      </c>
      <c r="B12" s="139"/>
      <c r="C12" s="139"/>
      <c r="D12" s="139"/>
      <c r="E12" s="139"/>
      <c r="F12" s="139"/>
      <c r="G12" s="139"/>
      <c r="H12" s="139"/>
      <c r="I12" s="139"/>
      <c r="J12" s="140"/>
    </row>
    <row r="13" spans="1:10">
      <c r="A13" s="141"/>
      <c r="B13" s="142"/>
      <c r="C13" s="142"/>
      <c r="D13" s="142"/>
      <c r="E13" s="142"/>
      <c r="F13" s="142"/>
      <c r="G13" s="142"/>
      <c r="H13" s="142"/>
      <c r="I13" s="142"/>
      <c r="J13" s="143"/>
    </row>
    <row r="14" spans="1:10">
      <c r="A14" s="141"/>
      <c r="B14" s="142"/>
      <c r="C14" s="142"/>
      <c r="D14" s="142"/>
      <c r="E14" s="142"/>
      <c r="F14" s="142"/>
      <c r="G14" s="142"/>
      <c r="H14" s="142"/>
      <c r="I14" s="142"/>
      <c r="J14" s="143"/>
    </row>
    <row r="15" spans="1:10">
      <c r="A15" s="141"/>
      <c r="B15" s="142"/>
      <c r="C15" s="142"/>
      <c r="D15" s="142"/>
      <c r="E15" s="142"/>
      <c r="F15" s="142"/>
      <c r="G15" s="142"/>
      <c r="H15" s="142"/>
      <c r="I15" s="142"/>
      <c r="J15" s="143"/>
    </row>
    <row r="16" spans="1:10">
      <c r="A16" s="141"/>
      <c r="B16" s="142"/>
      <c r="C16" s="142"/>
      <c r="D16" s="142"/>
      <c r="E16" s="142"/>
      <c r="F16" s="142"/>
      <c r="G16" s="142"/>
      <c r="H16" s="142"/>
      <c r="I16" s="142"/>
      <c r="J16" s="143"/>
    </row>
    <row r="17" spans="1:10">
      <c r="A17" s="141"/>
      <c r="B17" s="142"/>
      <c r="C17" s="142"/>
      <c r="D17" s="142"/>
      <c r="E17" s="142"/>
      <c r="F17" s="142"/>
      <c r="G17" s="142"/>
      <c r="H17" s="142"/>
      <c r="I17" s="142"/>
      <c r="J17" s="143"/>
    </row>
    <row r="18" spans="1:10">
      <c r="A18" s="141"/>
      <c r="B18" s="142"/>
      <c r="C18" s="142"/>
      <c r="D18" s="142"/>
      <c r="E18" s="142"/>
      <c r="F18" s="142"/>
      <c r="G18" s="142"/>
      <c r="H18" s="142"/>
      <c r="I18" s="142"/>
      <c r="J18" s="143"/>
    </row>
    <row r="19" spans="1:10">
      <c r="A19" s="141"/>
      <c r="B19" s="142"/>
      <c r="C19" s="142"/>
      <c r="D19" s="142"/>
      <c r="E19" s="142"/>
      <c r="F19" s="142"/>
      <c r="G19" s="142"/>
      <c r="H19" s="142"/>
      <c r="I19" s="142"/>
      <c r="J19" s="143"/>
    </row>
    <row r="20" spans="1:10" s="18" customFormat="1" ht="150.65" customHeight="1">
      <c r="A20" s="144"/>
      <c r="B20" s="145"/>
      <c r="C20" s="145"/>
      <c r="D20" s="145"/>
      <c r="E20" s="145"/>
      <c r="F20" s="145"/>
      <c r="G20" s="145"/>
      <c r="H20" s="145"/>
      <c r="I20" s="145"/>
      <c r="J20" s="146"/>
    </row>
    <row r="21" spans="1:10">
      <c r="A21" s="11"/>
      <c r="J21" s="10"/>
    </row>
    <row r="22" spans="1:10">
      <c r="A22" s="6" t="s">
        <v>31</v>
      </c>
      <c r="J22" s="10"/>
    </row>
    <row r="23" spans="1:10">
      <c r="A23" s="124" t="s">
        <v>238</v>
      </c>
      <c r="B23" s="125"/>
      <c r="C23" s="125"/>
      <c r="D23" s="125"/>
      <c r="E23" s="125"/>
      <c r="F23" s="125"/>
      <c r="G23" s="125"/>
      <c r="H23" s="125"/>
      <c r="I23" s="125"/>
      <c r="J23" s="126"/>
    </row>
    <row r="24" spans="1:10">
      <c r="A24" s="127"/>
      <c r="B24" s="128"/>
      <c r="C24" s="128"/>
      <c r="D24" s="128"/>
      <c r="E24" s="128"/>
      <c r="F24" s="128"/>
      <c r="G24" s="128"/>
      <c r="H24" s="128"/>
      <c r="I24" s="128"/>
      <c r="J24" s="129"/>
    </row>
    <row r="25" spans="1:10">
      <c r="A25" s="127"/>
      <c r="B25" s="128"/>
      <c r="C25" s="128"/>
      <c r="D25" s="128"/>
      <c r="E25" s="128"/>
      <c r="F25" s="128"/>
      <c r="G25" s="128"/>
      <c r="H25" s="128"/>
      <c r="I25" s="128"/>
      <c r="J25" s="129"/>
    </row>
    <row r="26" spans="1:10">
      <c r="A26" s="127"/>
      <c r="B26" s="128"/>
      <c r="C26" s="128"/>
      <c r="D26" s="128"/>
      <c r="E26" s="128"/>
      <c r="F26" s="128"/>
      <c r="G26" s="128"/>
      <c r="H26" s="128"/>
      <c r="I26" s="128"/>
      <c r="J26" s="129"/>
    </row>
    <row r="27" spans="1:10">
      <c r="A27" s="127"/>
      <c r="B27" s="128"/>
      <c r="C27" s="128"/>
      <c r="D27" s="128"/>
      <c r="E27" s="128"/>
      <c r="F27" s="128"/>
      <c r="G27" s="128"/>
      <c r="H27" s="128"/>
      <c r="I27" s="128"/>
      <c r="J27" s="129"/>
    </row>
    <row r="28" spans="1:10">
      <c r="A28" s="127"/>
      <c r="B28" s="128"/>
      <c r="C28" s="128"/>
      <c r="D28" s="128"/>
      <c r="E28" s="128"/>
      <c r="F28" s="128"/>
      <c r="G28" s="128"/>
      <c r="H28" s="128"/>
      <c r="I28" s="128"/>
      <c r="J28" s="129"/>
    </row>
    <row r="29" spans="1:10">
      <c r="A29" s="127"/>
      <c r="B29" s="128"/>
      <c r="C29" s="128"/>
      <c r="D29" s="128"/>
      <c r="E29" s="128"/>
      <c r="F29" s="128"/>
      <c r="G29" s="128"/>
      <c r="H29" s="128"/>
      <c r="I29" s="128"/>
      <c r="J29" s="129"/>
    </row>
    <row r="30" spans="1:10">
      <c r="A30" s="127"/>
      <c r="B30" s="128"/>
      <c r="C30" s="128"/>
      <c r="D30" s="128"/>
      <c r="E30" s="128"/>
      <c r="F30" s="128"/>
      <c r="G30" s="128"/>
      <c r="H30" s="128"/>
      <c r="I30" s="128"/>
      <c r="J30" s="129"/>
    </row>
    <row r="31" spans="1:10" ht="59.5" customHeight="1">
      <c r="A31" s="130"/>
      <c r="B31" s="131"/>
      <c r="C31" s="131"/>
      <c r="D31" s="131"/>
      <c r="E31" s="131"/>
      <c r="F31" s="131"/>
      <c r="G31" s="131"/>
      <c r="H31" s="131"/>
      <c r="I31" s="131"/>
      <c r="J31" s="132"/>
    </row>
    <row r="32" spans="1:10">
      <c r="A32" s="19"/>
      <c r="B32" s="20"/>
      <c r="C32" s="20"/>
      <c r="D32" s="20"/>
      <c r="E32" s="20"/>
      <c r="F32" s="20"/>
      <c r="G32" s="20"/>
      <c r="H32" s="20"/>
      <c r="I32" s="20"/>
      <c r="J32" s="21"/>
    </row>
    <row r="33" spans="1:10">
      <c r="A33" s="6" t="s">
        <v>32</v>
      </c>
      <c r="J33" s="10"/>
    </row>
    <row r="34" spans="1:10">
      <c r="A34" s="124" t="s">
        <v>226</v>
      </c>
      <c r="B34" s="125"/>
      <c r="C34" s="125"/>
      <c r="D34" s="125"/>
      <c r="E34" s="125"/>
      <c r="F34" s="125"/>
      <c r="G34" s="125"/>
      <c r="H34" s="125"/>
      <c r="I34" s="125"/>
      <c r="J34" s="126"/>
    </row>
    <row r="35" spans="1:10">
      <c r="A35" s="127"/>
      <c r="B35" s="128"/>
      <c r="C35" s="128"/>
      <c r="D35" s="128"/>
      <c r="E35" s="128"/>
      <c r="F35" s="128"/>
      <c r="G35" s="128"/>
      <c r="H35" s="128"/>
      <c r="I35" s="128"/>
      <c r="J35" s="129"/>
    </row>
    <row r="36" spans="1:10">
      <c r="A36" s="127"/>
      <c r="B36" s="128"/>
      <c r="C36" s="128"/>
      <c r="D36" s="128"/>
      <c r="E36" s="128"/>
      <c r="F36" s="128"/>
      <c r="G36" s="128"/>
      <c r="H36" s="128"/>
      <c r="I36" s="128"/>
      <c r="J36" s="129"/>
    </row>
    <row r="37" spans="1:10">
      <c r="A37" s="127"/>
      <c r="B37" s="128"/>
      <c r="C37" s="128"/>
      <c r="D37" s="128"/>
      <c r="E37" s="128"/>
      <c r="F37" s="128"/>
      <c r="G37" s="128"/>
      <c r="H37" s="128"/>
      <c r="I37" s="128"/>
      <c r="J37" s="129"/>
    </row>
    <row r="38" spans="1:10">
      <c r="A38" s="127"/>
      <c r="B38" s="128"/>
      <c r="C38" s="128"/>
      <c r="D38" s="128"/>
      <c r="E38" s="128"/>
      <c r="F38" s="128"/>
      <c r="G38" s="128"/>
      <c r="H38" s="128"/>
      <c r="I38" s="128"/>
      <c r="J38" s="129"/>
    </row>
    <row r="39" spans="1:10" ht="8.15" customHeight="1">
      <c r="A39" s="127"/>
      <c r="B39" s="128"/>
      <c r="C39" s="128"/>
      <c r="D39" s="128"/>
      <c r="E39" s="128"/>
      <c r="F39" s="128"/>
      <c r="G39" s="128"/>
      <c r="H39" s="128"/>
      <c r="I39" s="128"/>
      <c r="J39" s="129"/>
    </row>
    <row r="40" spans="1:10" hidden="1">
      <c r="A40" s="127"/>
      <c r="B40" s="128"/>
      <c r="C40" s="128"/>
      <c r="D40" s="128"/>
      <c r="E40" s="128"/>
      <c r="F40" s="128"/>
      <c r="G40" s="128"/>
      <c r="H40" s="128"/>
      <c r="I40" s="128"/>
      <c r="J40" s="129"/>
    </row>
    <row r="41" spans="1:10" hidden="1">
      <c r="A41" s="130"/>
      <c r="B41" s="131"/>
      <c r="C41" s="131"/>
      <c r="D41" s="131"/>
      <c r="E41" s="131"/>
      <c r="F41" s="131"/>
      <c r="G41" s="131"/>
      <c r="H41" s="131"/>
      <c r="I41" s="131"/>
      <c r="J41" s="132"/>
    </row>
    <row r="42" spans="1:10" ht="13.5" thickBot="1">
      <c r="A42" s="12"/>
      <c r="B42" s="13"/>
      <c r="C42" s="13"/>
      <c r="D42" s="13"/>
      <c r="E42" s="13"/>
      <c r="F42" s="13"/>
      <c r="G42" s="13"/>
      <c r="H42" s="13"/>
      <c r="I42" s="13"/>
      <c r="J42" s="14"/>
    </row>
    <row r="43" spans="1:10">
      <c r="A43" s="6" t="s">
        <v>33</v>
      </c>
      <c r="J43" s="10"/>
    </row>
    <row r="44" spans="1:10">
      <c r="A44" s="124" t="s">
        <v>227</v>
      </c>
      <c r="B44" s="125"/>
      <c r="C44" s="125"/>
      <c r="D44" s="125"/>
      <c r="E44" s="125"/>
      <c r="F44" s="125"/>
      <c r="G44" s="125"/>
      <c r="H44" s="125"/>
      <c r="I44" s="125"/>
      <c r="J44" s="126"/>
    </row>
    <row r="45" spans="1:10">
      <c r="A45" s="127"/>
      <c r="B45" s="128"/>
      <c r="C45" s="128"/>
      <c r="D45" s="128"/>
      <c r="E45" s="128"/>
      <c r="F45" s="128"/>
      <c r="G45" s="128"/>
      <c r="H45" s="128"/>
      <c r="I45" s="128"/>
      <c r="J45" s="129"/>
    </row>
    <row r="46" spans="1:10">
      <c r="A46" s="127"/>
      <c r="B46" s="128"/>
      <c r="C46" s="128"/>
      <c r="D46" s="128"/>
      <c r="E46" s="128"/>
      <c r="F46" s="128"/>
      <c r="G46" s="128"/>
      <c r="H46" s="128"/>
      <c r="I46" s="128"/>
      <c r="J46" s="129"/>
    </row>
    <row r="47" spans="1:10">
      <c r="A47" s="127"/>
      <c r="B47" s="128"/>
      <c r="C47" s="128"/>
      <c r="D47" s="128"/>
      <c r="E47" s="128"/>
      <c r="F47" s="128"/>
      <c r="G47" s="128"/>
      <c r="H47" s="128"/>
      <c r="I47" s="128"/>
      <c r="J47" s="129"/>
    </row>
    <row r="48" spans="1:10">
      <c r="A48" s="127"/>
      <c r="B48" s="128"/>
      <c r="C48" s="128"/>
      <c r="D48" s="128"/>
      <c r="E48" s="128"/>
      <c r="F48" s="128"/>
      <c r="G48" s="128"/>
      <c r="H48" s="128"/>
      <c r="I48" s="128"/>
      <c r="J48" s="129"/>
    </row>
    <row r="49" spans="1:10">
      <c r="A49" s="130"/>
      <c r="B49" s="131"/>
      <c r="C49" s="131"/>
      <c r="D49" s="131"/>
      <c r="E49" s="131"/>
      <c r="F49" s="131"/>
      <c r="G49" s="131"/>
      <c r="H49" s="131"/>
      <c r="I49" s="131"/>
      <c r="J49" s="132"/>
    </row>
    <row r="50" spans="1:10" ht="13.5" thickBot="1">
      <c r="A50" s="12"/>
      <c r="B50" s="13"/>
      <c r="C50" s="13"/>
      <c r="D50" s="13"/>
      <c r="E50" s="13"/>
      <c r="F50" s="13"/>
      <c r="G50" s="13"/>
      <c r="H50" s="13"/>
      <c r="I50" s="13"/>
      <c r="J50" s="14"/>
    </row>
    <row r="51" spans="1:10">
      <c r="A51" s="22" t="s">
        <v>34</v>
      </c>
      <c r="B51" s="4"/>
      <c r="C51" s="4"/>
      <c r="D51" s="4"/>
      <c r="E51" s="4"/>
      <c r="F51" s="4"/>
      <c r="G51" s="4"/>
      <c r="H51" s="4"/>
      <c r="I51" s="4"/>
      <c r="J51" s="5"/>
    </row>
    <row r="52" spans="1:10">
      <c r="A52" s="124" t="s">
        <v>214</v>
      </c>
      <c r="B52" s="125"/>
      <c r="C52" s="125"/>
      <c r="D52" s="125"/>
      <c r="E52" s="125"/>
      <c r="F52" s="125"/>
      <c r="G52" s="125"/>
      <c r="H52" s="125"/>
      <c r="I52" s="125"/>
      <c r="J52" s="126"/>
    </row>
    <row r="53" spans="1:10" ht="8.5" customHeight="1">
      <c r="A53" s="127"/>
      <c r="B53" s="128"/>
      <c r="C53" s="128"/>
      <c r="D53" s="128"/>
      <c r="E53" s="128"/>
      <c r="F53" s="128"/>
      <c r="G53" s="128"/>
      <c r="H53" s="128"/>
      <c r="I53" s="128"/>
      <c r="J53" s="129"/>
    </row>
    <row r="54" spans="1:10" hidden="1">
      <c r="A54" s="127"/>
      <c r="B54" s="128"/>
      <c r="C54" s="128"/>
      <c r="D54" s="128"/>
      <c r="E54" s="128"/>
      <c r="F54" s="128"/>
      <c r="G54" s="128"/>
      <c r="H54" s="128"/>
      <c r="I54" s="128"/>
      <c r="J54" s="129"/>
    </row>
    <row r="55" spans="1:10" hidden="1">
      <c r="A55" s="127"/>
      <c r="B55" s="128"/>
      <c r="C55" s="128"/>
      <c r="D55" s="128"/>
      <c r="E55" s="128"/>
      <c r="F55" s="128"/>
      <c r="G55" s="128"/>
      <c r="H55" s="128"/>
      <c r="I55" s="128"/>
      <c r="J55" s="129"/>
    </row>
    <row r="56" spans="1:10" hidden="1">
      <c r="A56" s="127"/>
      <c r="B56" s="128"/>
      <c r="C56" s="128"/>
      <c r="D56" s="128"/>
      <c r="E56" s="128"/>
      <c r="F56" s="128"/>
      <c r="G56" s="128"/>
      <c r="H56" s="128"/>
      <c r="I56" s="128"/>
      <c r="J56" s="129"/>
    </row>
    <row r="57" spans="1:10" hidden="1">
      <c r="A57" s="130"/>
      <c r="B57" s="131"/>
      <c r="C57" s="131"/>
      <c r="D57" s="131"/>
      <c r="E57" s="131"/>
      <c r="F57" s="131"/>
      <c r="G57" s="131"/>
      <c r="H57" s="131"/>
      <c r="I57" s="131"/>
      <c r="J57" s="132"/>
    </row>
    <row r="58" spans="1:10">
      <c r="A58" s="23"/>
      <c r="B58" s="24"/>
      <c r="C58" s="24"/>
      <c r="D58" s="24"/>
      <c r="E58" s="24"/>
      <c r="F58" s="24"/>
      <c r="G58" s="24"/>
      <c r="H58" s="24"/>
      <c r="I58" s="24"/>
      <c r="J58" s="25"/>
    </row>
    <row r="59" spans="1:10" ht="15" customHeight="1" thickBot="1">
      <c r="A59" s="26"/>
      <c r="B59" s="27"/>
      <c r="C59" s="27"/>
      <c r="D59" s="27"/>
      <c r="E59" s="27"/>
      <c r="F59" s="27"/>
      <c r="G59" s="27"/>
      <c r="H59" s="27"/>
      <c r="I59" s="27"/>
      <c r="J59" s="28"/>
    </row>
  </sheetData>
  <mergeCells count="9">
    <mergeCell ref="A34:J41"/>
    <mergeCell ref="A44:J49"/>
    <mergeCell ref="A52:J57"/>
    <mergeCell ref="A1:J1"/>
    <mergeCell ref="A2:J2"/>
    <mergeCell ref="B6:E6"/>
    <mergeCell ref="B7:D7"/>
    <mergeCell ref="A12:J20"/>
    <mergeCell ref="A23:J31"/>
  </mergeCells>
  <pageMargins left="0.28999999999999998" right="0.23" top="0.49" bottom="0.42"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Q50"/>
  <sheetViews>
    <sheetView zoomScale="115" zoomScaleNormal="115" workbookViewId="0">
      <selection activeCell="P27" sqref="P27"/>
    </sheetView>
  </sheetViews>
  <sheetFormatPr defaultColWidth="9.1796875" defaultRowHeight="13"/>
  <cols>
    <col min="1" max="1" width="35.81640625" style="75" customWidth="1"/>
    <col min="2" max="2" width="12.81640625" style="29" customWidth="1"/>
    <col min="3" max="3" width="1.453125" style="29" customWidth="1"/>
    <col min="4" max="4" width="14.81640625" style="29" customWidth="1"/>
    <col min="5" max="5" width="1.54296875" style="29" customWidth="1"/>
    <col min="6" max="6" width="14.1796875" style="76" customWidth="1"/>
    <col min="7" max="7" width="1.453125" style="29" customWidth="1"/>
    <col min="8" max="8" width="14.1796875" style="29" customWidth="1"/>
    <col min="9" max="9" width="1.54296875" style="29" customWidth="1"/>
    <col min="10" max="10" width="12.81640625" style="29" customWidth="1"/>
    <col min="11" max="11" width="1.453125" style="29" customWidth="1"/>
    <col min="12" max="12" width="11.81640625" style="29" customWidth="1"/>
    <col min="13" max="13" width="1.453125" style="29" customWidth="1"/>
    <col min="14" max="14" width="12.1796875" style="29" customWidth="1"/>
    <col min="15" max="16384" width="9.1796875" style="29"/>
  </cols>
  <sheetData>
    <row r="1" spans="1:17">
      <c r="A1" s="147" t="s">
        <v>35</v>
      </c>
      <c r="B1" s="147"/>
      <c r="C1" s="147"/>
      <c r="D1" s="147"/>
      <c r="E1" s="147"/>
      <c r="F1" s="147"/>
      <c r="G1" s="147"/>
      <c r="H1" s="147"/>
      <c r="I1" s="147"/>
      <c r="J1" s="147"/>
      <c r="K1" s="147"/>
      <c r="L1" s="147"/>
      <c r="M1" s="147"/>
      <c r="N1" s="147"/>
    </row>
    <row r="2" spans="1:17">
      <c r="A2" s="148" t="s">
        <v>36</v>
      </c>
      <c r="B2" s="148"/>
      <c r="C2" s="148"/>
      <c r="D2" s="148"/>
      <c r="E2" s="148"/>
      <c r="F2" s="148"/>
      <c r="G2" s="148"/>
      <c r="H2" s="148"/>
      <c r="I2" s="148"/>
      <c r="J2" s="148"/>
      <c r="K2" s="148"/>
      <c r="L2" s="148"/>
      <c r="M2" s="148"/>
      <c r="N2" s="148"/>
    </row>
    <row r="3" spans="1:17">
      <c r="A3" s="149" t="s">
        <v>220</v>
      </c>
      <c r="B3" s="148"/>
      <c r="C3" s="148"/>
      <c r="D3" s="148"/>
      <c r="E3" s="148"/>
      <c r="F3" s="148"/>
      <c r="G3" s="148"/>
      <c r="H3" s="148"/>
      <c r="I3" s="148"/>
      <c r="J3" s="148"/>
      <c r="K3" s="148"/>
      <c r="L3" s="148"/>
      <c r="M3" s="148"/>
      <c r="N3" s="148"/>
    </row>
    <row r="4" spans="1:17" ht="13.5" thickBot="1">
      <c r="A4" s="29" t="s">
        <v>37</v>
      </c>
      <c r="F4" s="29"/>
    </row>
    <row r="5" spans="1:17" s="38" customFormat="1" ht="39.5" thickBot="1">
      <c r="A5" s="30" t="s">
        <v>38</v>
      </c>
      <c r="B5" s="31" t="s">
        <v>39</v>
      </c>
      <c r="C5" s="32"/>
      <c r="D5" s="33" t="s">
        <v>40</v>
      </c>
      <c r="E5" s="32"/>
      <c r="F5" s="34" t="s">
        <v>41</v>
      </c>
      <c r="G5" s="32"/>
      <c r="H5" s="35" t="s">
        <v>42</v>
      </c>
      <c r="I5" s="32"/>
      <c r="J5" s="36" t="s">
        <v>43</v>
      </c>
      <c r="K5" s="32"/>
      <c r="L5" s="36" t="s">
        <v>44</v>
      </c>
      <c r="M5" s="32"/>
      <c r="N5" s="37" t="s">
        <v>45</v>
      </c>
    </row>
    <row r="6" spans="1:17" s="38" customFormat="1">
      <c r="A6" s="39" t="s">
        <v>46</v>
      </c>
      <c r="B6" s="40"/>
      <c r="C6" s="41"/>
      <c r="D6" s="102"/>
      <c r="E6" s="41"/>
      <c r="F6" s="42"/>
      <c r="G6" s="41"/>
      <c r="H6" s="43"/>
      <c r="I6" s="41"/>
      <c r="K6" s="41"/>
      <c r="M6" s="41"/>
      <c r="N6" s="44"/>
    </row>
    <row r="7" spans="1:17">
      <c r="A7" s="45" t="s">
        <v>47</v>
      </c>
      <c r="B7" s="46">
        <v>3735</v>
      </c>
      <c r="C7" s="47"/>
      <c r="D7" s="48">
        <v>0</v>
      </c>
      <c r="E7" s="47"/>
      <c r="F7" s="48">
        <v>0</v>
      </c>
      <c r="G7" s="49"/>
      <c r="H7" s="50">
        <f>B7+D7+F7</f>
        <v>3735</v>
      </c>
      <c r="I7" s="49"/>
      <c r="J7" s="48">
        <v>2323</v>
      </c>
      <c r="K7" s="47"/>
      <c r="L7" s="48">
        <v>2323</v>
      </c>
      <c r="M7" s="49"/>
      <c r="N7" s="51">
        <f>H7-J7+L7</f>
        <v>3735</v>
      </c>
    </row>
    <row r="8" spans="1:17">
      <c r="A8" s="45" t="s">
        <v>48</v>
      </c>
      <c r="B8" s="46">
        <v>4180</v>
      </c>
      <c r="C8" s="47"/>
      <c r="D8" s="48">
        <v>0</v>
      </c>
      <c r="E8" s="47"/>
      <c r="F8" s="48">
        <v>0</v>
      </c>
      <c r="G8" s="47"/>
      <c r="H8" s="50">
        <f t="shared" ref="H8:H17" si="0">B8+D8+F8</f>
        <v>4180</v>
      </c>
      <c r="I8" s="47"/>
      <c r="J8" s="48">
        <v>5269</v>
      </c>
      <c r="K8" s="47"/>
      <c r="L8" s="48">
        <v>5269</v>
      </c>
      <c r="M8" s="47"/>
      <c r="N8" s="51">
        <f t="shared" ref="N8:N17" si="1">H8-J8+L8</f>
        <v>4180</v>
      </c>
    </row>
    <row r="9" spans="1:17">
      <c r="A9" s="45" t="s">
        <v>49</v>
      </c>
      <c r="B9" s="52">
        <v>0</v>
      </c>
      <c r="C9" s="53"/>
      <c r="D9" s="54">
        <v>0</v>
      </c>
      <c r="E9" s="53"/>
      <c r="F9" s="54">
        <v>0</v>
      </c>
      <c r="G9" s="53"/>
      <c r="H9" s="50">
        <f t="shared" si="0"/>
        <v>0</v>
      </c>
      <c r="I9" s="53"/>
      <c r="J9" s="54">
        <v>0</v>
      </c>
      <c r="K9" s="53"/>
      <c r="L9" s="54">
        <v>0</v>
      </c>
      <c r="M9" s="53"/>
      <c r="N9" s="51">
        <f t="shared" si="1"/>
        <v>0</v>
      </c>
    </row>
    <row r="10" spans="1:17">
      <c r="A10" s="45" t="s">
        <v>50</v>
      </c>
      <c r="B10" s="52">
        <v>1618</v>
      </c>
      <c r="C10" s="53"/>
      <c r="D10" s="54">
        <v>0</v>
      </c>
      <c r="E10" s="53"/>
      <c r="F10" s="54">
        <v>0</v>
      </c>
      <c r="G10" s="53"/>
      <c r="H10" s="50">
        <f t="shared" si="0"/>
        <v>1618</v>
      </c>
      <c r="I10" s="53"/>
      <c r="J10" s="54">
        <v>1978</v>
      </c>
      <c r="K10" s="53"/>
      <c r="L10" s="54">
        <v>1978</v>
      </c>
      <c r="M10" s="53"/>
      <c r="N10" s="51">
        <f t="shared" si="1"/>
        <v>1618</v>
      </c>
    </row>
    <row r="11" spans="1:17">
      <c r="A11" s="45" t="s">
        <v>51</v>
      </c>
      <c r="B11" s="52">
        <v>0</v>
      </c>
      <c r="C11" s="53"/>
      <c r="D11" s="54">
        <v>0</v>
      </c>
      <c r="E11" s="53"/>
      <c r="F11" s="54"/>
      <c r="G11" s="55"/>
      <c r="H11" s="50">
        <f t="shared" si="0"/>
        <v>0</v>
      </c>
      <c r="I11" s="55"/>
      <c r="J11" s="54">
        <v>0</v>
      </c>
      <c r="K11" s="53"/>
      <c r="L11" s="54">
        <v>0</v>
      </c>
      <c r="M11" s="55"/>
      <c r="N11" s="51">
        <f t="shared" si="1"/>
        <v>0</v>
      </c>
    </row>
    <row r="12" spans="1:17">
      <c r="A12" s="45" t="s">
        <v>52</v>
      </c>
      <c r="B12" s="52">
        <v>0</v>
      </c>
      <c r="C12" s="53"/>
      <c r="D12" s="54">
        <v>0</v>
      </c>
      <c r="E12" s="53"/>
      <c r="F12" s="54"/>
      <c r="G12" s="55"/>
      <c r="H12" s="50">
        <f t="shared" si="0"/>
        <v>0</v>
      </c>
      <c r="I12" s="55"/>
      <c r="J12" s="54">
        <v>0</v>
      </c>
      <c r="K12" s="53"/>
      <c r="L12" s="54">
        <v>0</v>
      </c>
      <c r="M12" s="55"/>
      <c r="N12" s="51">
        <f t="shared" si="1"/>
        <v>0</v>
      </c>
      <c r="Q12" s="104"/>
    </row>
    <row r="13" spans="1:17">
      <c r="A13" s="45" t="s">
        <v>53</v>
      </c>
      <c r="B13" s="52">
        <v>0</v>
      </c>
      <c r="C13" s="53"/>
      <c r="D13" s="54">
        <v>0</v>
      </c>
      <c r="E13" s="53"/>
      <c r="F13" s="54"/>
      <c r="G13" s="55"/>
      <c r="H13" s="50">
        <f t="shared" si="0"/>
        <v>0</v>
      </c>
      <c r="I13" s="55"/>
      <c r="J13" s="54">
        <v>0</v>
      </c>
      <c r="K13" s="53"/>
      <c r="L13" s="54">
        <v>0</v>
      </c>
      <c r="M13" s="55"/>
      <c r="N13" s="51">
        <f t="shared" si="1"/>
        <v>0</v>
      </c>
      <c r="Q13" s="104"/>
    </row>
    <row r="14" spans="1:17">
      <c r="A14" s="45" t="s">
        <v>54</v>
      </c>
      <c r="B14" s="52">
        <v>0</v>
      </c>
      <c r="C14" s="53"/>
      <c r="D14" s="54">
        <v>0</v>
      </c>
      <c r="E14" s="53"/>
      <c r="F14" s="54"/>
      <c r="G14" s="55"/>
      <c r="H14" s="50">
        <f t="shared" si="0"/>
        <v>0</v>
      </c>
      <c r="I14" s="55"/>
      <c r="J14" s="54">
        <v>0</v>
      </c>
      <c r="K14" s="53"/>
      <c r="L14" s="54">
        <v>0</v>
      </c>
      <c r="M14" s="55"/>
      <c r="N14" s="51">
        <f t="shared" si="1"/>
        <v>0</v>
      </c>
      <c r="Q14" s="104"/>
    </row>
    <row r="15" spans="1:17">
      <c r="A15" s="45" t="s">
        <v>55</v>
      </c>
      <c r="B15" s="52">
        <v>0</v>
      </c>
      <c r="C15" s="53"/>
      <c r="D15" s="54">
        <v>0</v>
      </c>
      <c r="E15" s="53"/>
      <c r="F15" s="54"/>
      <c r="G15" s="55"/>
      <c r="H15" s="50">
        <f t="shared" si="0"/>
        <v>0</v>
      </c>
      <c r="I15" s="55"/>
      <c r="J15" s="54">
        <v>0</v>
      </c>
      <c r="K15" s="53"/>
      <c r="L15" s="54">
        <v>0</v>
      </c>
      <c r="M15" s="55"/>
      <c r="N15" s="51">
        <f t="shared" si="1"/>
        <v>0</v>
      </c>
    </row>
    <row r="16" spans="1:17">
      <c r="A16" s="45" t="s">
        <v>56</v>
      </c>
      <c r="B16" s="52">
        <v>0</v>
      </c>
      <c r="C16" s="53"/>
      <c r="D16" s="54">
        <v>0</v>
      </c>
      <c r="E16" s="53"/>
      <c r="F16" s="54"/>
      <c r="G16" s="55"/>
      <c r="H16" s="50">
        <f t="shared" si="0"/>
        <v>0</v>
      </c>
      <c r="I16" s="55"/>
      <c r="J16" s="54">
        <v>0</v>
      </c>
      <c r="K16" s="53"/>
      <c r="L16" s="54">
        <v>0</v>
      </c>
      <c r="M16" s="55"/>
      <c r="N16" s="51">
        <f t="shared" si="1"/>
        <v>0</v>
      </c>
      <c r="Q16" s="104"/>
    </row>
    <row r="17" spans="1:17">
      <c r="A17" s="45" t="s">
        <v>57</v>
      </c>
      <c r="B17" s="52">
        <v>0</v>
      </c>
      <c r="C17" s="53"/>
      <c r="D17" s="54">
        <v>0</v>
      </c>
      <c r="E17" s="53"/>
      <c r="F17" s="54"/>
      <c r="G17" s="55"/>
      <c r="H17" s="50">
        <f t="shared" si="0"/>
        <v>0</v>
      </c>
      <c r="I17" s="55"/>
      <c r="J17" s="54">
        <v>0</v>
      </c>
      <c r="K17" s="53"/>
      <c r="L17" s="54">
        <v>0</v>
      </c>
      <c r="M17" s="55"/>
      <c r="N17" s="51">
        <f t="shared" si="1"/>
        <v>0</v>
      </c>
      <c r="Q17" s="104"/>
    </row>
    <row r="18" spans="1:17">
      <c r="A18" s="45"/>
      <c r="B18" s="52"/>
      <c r="C18" s="53"/>
      <c r="D18" s="54"/>
      <c r="E18" s="53"/>
      <c r="F18" s="54"/>
      <c r="G18" s="55"/>
      <c r="H18" s="56"/>
      <c r="I18" s="55"/>
      <c r="J18" s="54"/>
      <c r="K18" s="53"/>
      <c r="L18" s="54"/>
      <c r="M18" s="55"/>
      <c r="N18" s="57"/>
      <c r="Q18" s="104"/>
    </row>
    <row r="19" spans="1:17">
      <c r="A19" s="58" t="s">
        <v>58</v>
      </c>
      <c r="B19" s="52"/>
      <c r="C19" s="53"/>
      <c r="D19" s="54"/>
      <c r="E19" s="53"/>
      <c r="F19" s="54"/>
      <c r="G19" s="55"/>
      <c r="H19" s="56"/>
      <c r="I19" s="55"/>
      <c r="J19" s="54"/>
      <c r="K19" s="53"/>
      <c r="L19" s="54"/>
      <c r="M19" s="55"/>
      <c r="N19" s="57"/>
    </row>
    <row r="20" spans="1:17" ht="13.5" thickBot="1">
      <c r="A20" s="103" t="s">
        <v>216</v>
      </c>
      <c r="B20" s="52">
        <v>0</v>
      </c>
      <c r="C20" s="53"/>
      <c r="D20" s="54">
        <v>0</v>
      </c>
      <c r="E20" s="53"/>
      <c r="F20" s="54"/>
      <c r="G20" s="55"/>
      <c r="H20" s="64">
        <f t="shared" ref="H20:H21" si="2">B20+D20+F20</f>
        <v>0</v>
      </c>
      <c r="I20" s="55"/>
      <c r="J20" s="54">
        <v>0</v>
      </c>
      <c r="K20" s="53"/>
      <c r="L20" s="54">
        <v>0</v>
      </c>
      <c r="M20" s="55"/>
      <c r="N20" s="65">
        <f t="shared" ref="N20:N21" si="3">H20-J20+L20</f>
        <v>0</v>
      </c>
    </row>
    <row r="21" spans="1:17" ht="14" thickTop="1" thickBot="1">
      <c r="A21" s="59" t="s">
        <v>215</v>
      </c>
      <c r="B21" s="60">
        <v>3021</v>
      </c>
      <c r="C21" s="61"/>
      <c r="D21" s="62">
        <v>0</v>
      </c>
      <c r="E21" s="61"/>
      <c r="F21" s="62">
        <v>0</v>
      </c>
      <c r="G21" s="63"/>
      <c r="H21" s="64">
        <f t="shared" si="2"/>
        <v>3021</v>
      </c>
      <c r="I21" s="63"/>
      <c r="J21" s="62">
        <v>2984</v>
      </c>
      <c r="K21" s="61">
        <v>26075</v>
      </c>
      <c r="L21" s="62">
        <f>2905+79</f>
        <v>2984</v>
      </c>
      <c r="M21" s="63"/>
      <c r="N21" s="65">
        <f t="shared" si="3"/>
        <v>3021</v>
      </c>
    </row>
    <row r="22" spans="1:17" ht="14" thickTop="1" thickBot="1">
      <c r="A22" s="66" t="s">
        <v>59</v>
      </c>
      <c r="B22" s="67">
        <f>SUM(B7:B21)</f>
        <v>12554</v>
      </c>
      <c r="C22" s="68"/>
      <c r="D22" s="69">
        <f>SUM(D7:D21)</f>
        <v>0</v>
      </c>
      <c r="E22" s="68"/>
      <c r="F22" s="69">
        <f>SUM(F7:F21)</f>
        <v>0</v>
      </c>
      <c r="G22" s="68"/>
      <c r="H22" s="70">
        <f>SUM(H7:H21)</f>
        <v>12554</v>
      </c>
      <c r="I22" s="68"/>
      <c r="J22" s="69">
        <f>SUM(J7:J21)</f>
        <v>12554</v>
      </c>
      <c r="K22" s="68"/>
      <c r="L22" s="69">
        <f>SUM(L7:L21)</f>
        <v>12554</v>
      </c>
      <c r="M22" s="68"/>
      <c r="N22" s="71">
        <f>SUM(N7:N21)</f>
        <v>12554</v>
      </c>
      <c r="P22" s="104"/>
    </row>
    <row r="24" spans="1:17">
      <c r="A24" s="17" t="s">
        <v>60</v>
      </c>
      <c r="B24" s="72"/>
      <c r="C24" s="72"/>
      <c r="D24" s="72"/>
      <c r="E24" s="72"/>
      <c r="F24" s="73"/>
      <c r="G24" s="72"/>
      <c r="H24" s="72"/>
      <c r="I24" s="72"/>
      <c r="J24" s="72"/>
      <c r="L24" s="72"/>
    </row>
    <row r="25" spans="1:17">
      <c r="A25" s="17" t="s">
        <v>61</v>
      </c>
      <c r="B25" s="72"/>
      <c r="C25" s="72"/>
      <c r="D25" s="72"/>
      <c r="E25" s="72"/>
      <c r="F25" s="73"/>
      <c r="G25" s="72"/>
      <c r="H25" s="72"/>
      <c r="I25" s="72"/>
      <c r="J25" s="72"/>
      <c r="L25" s="72"/>
      <c r="P25" s="104"/>
    </row>
    <row r="26" spans="1:17">
      <c r="A26" s="17" t="s">
        <v>62</v>
      </c>
      <c r="B26" s="72"/>
      <c r="C26" s="72"/>
      <c r="D26" s="72"/>
      <c r="E26" s="72"/>
      <c r="F26" s="73"/>
      <c r="G26" s="72"/>
      <c r="H26" s="72"/>
      <c r="I26" s="72"/>
      <c r="J26" s="72"/>
      <c r="L26" s="72"/>
      <c r="N26" s="104"/>
    </row>
    <row r="27" spans="1:17">
      <c r="A27" s="17"/>
      <c r="B27" s="72"/>
      <c r="C27" s="72"/>
      <c r="D27" s="72"/>
      <c r="E27" s="72"/>
      <c r="F27" s="73"/>
      <c r="G27" s="72"/>
      <c r="H27" s="72"/>
      <c r="I27" s="72"/>
      <c r="J27" s="72"/>
      <c r="L27" s="72"/>
      <c r="O27" s="104"/>
    </row>
    <row r="28" spans="1:17">
      <c r="A28" s="74" t="s">
        <v>63</v>
      </c>
      <c r="B28" s="72"/>
      <c r="C28" s="72"/>
      <c r="D28" s="72"/>
      <c r="E28" s="72"/>
      <c r="F28" s="73"/>
      <c r="G28" s="72"/>
      <c r="H28" s="72"/>
      <c r="I28" s="72"/>
      <c r="J28" s="72"/>
      <c r="L28" s="72"/>
      <c r="O28" s="104"/>
      <c r="P28" s="104"/>
    </row>
    <row r="29" spans="1:17">
      <c r="A29" s="74"/>
      <c r="B29" s="72"/>
      <c r="C29" s="72"/>
      <c r="D29" s="72"/>
      <c r="E29" s="72"/>
      <c r="F29" s="73"/>
      <c r="G29" s="72"/>
      <c r="H29" s="72"/>
      <c r="I29" s="72"/>
      <c r="J29" s="72"/>
      <c r="L29" s="72"/>
      <c r="O29" s="104"/>
    </row>
    <row r="30" spans="1:17">
      <c r="A30" s="74"/>
      <c r="B30" s="72"/>
      <c r="C30" s="72"/>
      <c r="D30" s="72"/>
      <c r="E30" s="72"/>
      <c r="F30" s="73"/>
      <c r="G30" s="72"/>
      <c r="H30" s="72"/>
      <c r="I30" s="72"/>
      <c r="J30" s="72"/>
      <c r="L30" s="72"/>
    </row>
    <row r="31" spans="1:17">
      <c r="B31" s="72"/>
      <c r="C31" s="72"/>
      <c r="D31" s="72"/>
      <c r="E31" s="72"/>
      <c r="F31" s="73"/>
      <c r="G31" s="72"/>
      <c r="H31" s="72"/>
      <c r="I31" s="72"/>
      <c r="J31" s="72"/>
      <c r="L31" s="72"/>
      <c r="O31" s="104"/>
    </row>
    <row r="32" spans="1:17">
      <c r="B32" s="72"/>
      <c r="C32" s="72"/>
      <c r="D32" s="72"/>
      <c r="E32" s="72"/>
      <c r="F32" s="73"/>
      <c r="G32" s="72"/>
      <c r="H32" s="72"/>
      <c r="I32" s="72"/>
      <c r="J32" s="72"/>
      <c r="L32" s="72"/>
    </row>
    <row r="33" spans="2:12">
      <c r="B33" s="72"/>
      <c r="C33" s="72"/>
      <c r="D33" s="72"/>
      <c r="E33" s="72"/>
      <c r="F33" s="73"/>
      <c r="G33" s="72"/>
      <c r="H33" s="72"/>
      <c r="I33" s="72"/>
      <c r="J33" s="72"/>
      <c r="L33" s="72"/>
    </row>
    <row r="34" spans="2:12">
      <c r="B34" s="72"/>
      <c r="C34" s="72"/>
      <c r="D34" s="72"/>
      <c r="E34" s="72"/>
      <c r="F34" s="73"/>
      <c r="G34" s="72"/>
      <c r="H34" s="72"/>
      <c r="I34" s="72"/>
      <c r="J34" s="72"/>
      <c r="L34" s="72"/>
    </row>
    <row r="35" spans="2:12">
      <c r="B35" s="72"/>
      <c r="C35" s="72"/>
      <c r="D35" s="72"/>
      <c r="E35" s="72"/>
      <c r="F35" s="73"/>
      <c r="G35" s="72"/>
      <c r="H35" s="72"/>
      <c r="I35" s="72"/>
      <c r="J35" s="72"/>
      <c r="L35" s="72"/>
    </row>
    <row r="36" spans="2:12">
      <c r="B36" s="72"/>
      <c r="C36" s="72"/>
      <c r="D36" s="72"/>
      <c r="E36" s="72"/>
      <c r="F36" s="73"/>
      <c r="G36" s="72"/>
      <c r="H36" s="72"/>
      <c r="I36" s="72"/>
      <c r="J36" s="72"/>
      <c r="L36" s="72"/>
    </row>
    <row r="37" spans="2:12">
      <c r="B37" s="72"/>
      <c r="C37" s="72"/>
      <c r="D37" s="72"/>
      <c r="E37" s="72"/>
      <c r="F37" s="73"/>
      <c r="G37" s="72"/>
      <c r="H37" s="72"/>
      <c r="I37" s="72"/>
      <c r="J37" s="72"/>
      <c r="L37" s="72"/>
    </row>
    <row r="38" spans="2:12">
      <c r="B38" s="72"/>
      <c r="C38" s="72"/>
      <c r="D38" s="72"/>
      <c r="E38" s="72"/>
      <c r="F38" s="73"/>
      <c r="G38" s="72"/>
      <c r="H38" s="72"/>
      <c r="I38" s="72"/>
      <c r="J38" s="72"/>
      <c r="L38" s="72"/>
    </row>
    <row r="39" spans="2:12">
      <c r="B39" s="72"/>
      <c r="C39" s="72"/>
      <c r="D39" s="72"/>
      <c r="E39" s="72"/>
      <c r="F39" s="73"/>
      <c r="G39" s="72"/>
      <c r="H39" s="72"/>
      <c r="I39" s="72"/>
      <c r="J39" s="72"/>
      <c r="L39" s="72"/>
    </row>
    <row r="40" spans="2:12">
      <c r="B40" s="72"/>
      <c r="C40" s="72"/>
      <c r="D40" s="72"/>
      <c r="E40" s="72"/>
      <c r="F40" s="73"/>
      <c r="G40" s="72"/>
      <c r="H40" s="72"/>
      <c r="I40" s="72"/>
      <c r="J40" s="72"/>
      <c r="L40" s="72"/>
    </row>
    <row r="41" spans="2:12">
      <c r="B41" s="72"/>
      <c r="C41" s="72"/>
      <c r="D41" s="72"/>
      <c r="E41" s="72"/>
      <c r="F41" s="73"/>
      <c r="G41" s="72"/>
      <c r="H41" s="72"/>
      <c r="I41" s="72"/>
      <c r="J41" s="72"/>
      <c r="L41" s="72"/>
    </row>
    <row r="42" spans="2:12">
      <c r="B42" s="72"/>
      <c r="C42" s="72"/>
      <c r="D42" s="72"/>
      <c r="E42" s="72"/>
      <c r="F42" s="73"/>
      <c r="G42" s="72"/>
      <c r="H42" s="72"/>
      <c r="I42" s="72"/>
      <c r="J42" s="72"/>
      <c r="L42" s="72"/>
    </row>
    <row r="43" spans="2:12">
      <c r="B43" s="72"/>
      <c r="C43" s="72"/>
      <c r="D43" s="72"/>
      <c r="E43" s="72"/>
      <c r="F43" s="73"/>
      <c r="G43" s="72"/>
      <c r="H43" s="72"/>
      <c r="I43" s="72"/>
      <c r="J43" s="72"/>
      <c r="L43" s="72"/>
    </row>
    <row r="44" spans="2:12">
      <c r="B44" s="72"/>
      <c r="C44" s="72"/>
      <c r="D44" s="72"/>
      <c r="E44" s="72"/>
      <c r="F44" s="73"/>
      <c r="G44" s="72"/>
      <c r="H44" s="72"/>
      <c r="I44" s="72"/>
      <c r="J44" s="72"/>
      <c r="L44" s="72"/>
    </row>
    <row r="45" spans="2:12">
      <c r="B45" s="72"/>
      <c r="C45" s="72"/>
      <c r="D45" s="72"/>
      <c r="E45" s="72"/>
      <c r="F45" s="73"/>
      <c r="G45" s="72"/>
      <c r="H45" s="72"/>
      <c r="I45" s="72"/>
      <c r="J45" s="72"/>
      <c r="L45" s="72"/>
    </row>
    <row r="46" spans="2:12">
      <c r="B46" s="72"/>
      <c r="C46" s="72"/>
      <c r="D46" s="72"/>
      <c r="E46" s="72"/>
      <c r="F46" s="73"/>
      <c r="G46" s="72"/>
      <c r="H46" s="72"/>
      <c r="I46" s="72"/>
      <c r="J46" s="72"/>
      <c r="L46" s="72"/>
    </row>
    <row r="47" spans="2:12">
      <c r="B47" s="72"/>
      <c r="C47" s="72"/>
      <c r="D47" s="72"/>
      <c r="E47" s="72"/>
      <c r="F47" s="73"/>
      <c r="G47" s="72"/>
      <c r="H47" s="72"/>
      <c r="I47" s="72"/>
      <c r="J47" s="72"/>
      <c r="L47" s="72"/>
    </row>
    <row r="48" spans="2:12">
      <c r="B48" s="72"/>
      <c r="C48" s="72"/>
      <c r="D48" s="72"/>
      <c r="E48" s="72"/>
      <c r="F48" s="73"/>
      <c r="G48" s="72"/>
      <c r="H48" s="72"/>
      <c r="I48" s="72"/>
      <c r="J48" s="72"/>
      <c r="L48" s="72"/>
    </row>
    <row r="49" spans="2:12">
      <c r="B49" s="72"/>
      <c r="C49" s="72"/>
      <c r="D49" s="72"/>
      <c r="E49" s="72"/>
      <c r="F49" s="73"/>
      <c r="G49" s="72"/>
      <c r="H49" s="72"/>
      <c r="I49" s="72"/>
      <c r="J49" s="72"/>
      <c r="L49" s="72"/>
    </row>
    <row r="50" spans="2:12">
      <c r="B50" s="72"/>
      <c r="C50" s="72"/>
      <c r="D50" s="72"/>
      <c r="E50" s="72"/>
      <c r="F50" s="73"/>
      <c r="G50" s="72"/>
      <c r="H50" s="72"/>
      <c r="I50" s="72"/>
      <c r="J50" s="72"/>
      <c r="L50" s="72"/>
    </row>
  </sheetData>
  <mergeCells count="3">
    <mergeCell ref="A1:N1"/>
    <mergeCell ref="A2:N2"/>
    <mergeCell ref="A3:N3"/>
  </mergeCells>
  <printOptions horizontalCentered="1"/>
  <pageMargins left="0.7" right="0.7" top="0.75" bottom="0.75" header="0.3" footer="0.3"/>
  <pageSetup scale="68" orientation="landscape" r:id="rId1"/>
  <headerFooter alignWithMargins="0">
    <oddFooter>&amp;LPrepared by CHE - DRAFT&amp;R&amp;D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K46"/>
  <sheetViews>
    <sheetView topLeftCell="A13" zoomScale="130" zoomScaleNormal="130" workbookViewId="0">
      <selection activeCell="F38" sqref="F38"/>
    </sheetView>
  </sheetViews>
  <sheetFormatPr defaultColWidth="9.1796875" defaultRowHeight="13"/>
  <cols>
    <col min="1" max="1" width="11.54296875" style="1" customWidth="1"/>
    <col min="2" max="2" width="9.1796875" style="1"/>
    <col min="3" max="3" width="11" style="1" customWidth="1"/>
    <col min="4" max="4" width="10.453125" style="1" customWidth="1"/>
    <col min="5" max="5" width="6.1796875" style="1" customWidth="1"/>
    <col min="6" max="6" width="13.1796875" style="1" customWidth="1"/>
    <col min="7" max="7" width="12.1796875" style="1" customWidth="1"/>
    <col min="8" max="8" width="13.453125" style="1" customWidth="1"/>
    <col min="9" max="9" width="9.1796875" style="1"/>
    <col min="10" max="10" width="12.54296875" style="1" customWidth="1"/>
    <col min="11" max="11" width="13.81640625" style="1" bestFit="1" customWidth="1"/>
    <col min="12" max="16384" width="9.1796875" style="1"/>
  </cols>
  <sheetData>
    <row r="1" spans="1:10" ht="15">
      <c r="A1" s="133" t="s">
        <v>64</v>
      </c>
      <c r="B1" s="133"/>
      <c r="C1" s="133"/>
      <c r="D1" s="133"/>
      <c r="E1" s="133"/>
      <c r="F1" s="133"/>
      <c r="G1" s="133"/>
      <c r="H1" s="133"/>
      <c r="I1" s="133"/>
      <c r="J1" s="133"/>
    </row>
    <row r="2" spans="1:10">
      <c r="A2" s="134" t="s">
        <v>65</v>
      </c>
      <c r="B2" s="134"/>
      <c r="C2" s="134"/>
      <c r="D2" s="134"/>
      <c r="E2" s="134"/>
      <c r="F2" s="134"/>
      <c r="G2" s="134"/>
      <c r="H2" s="134"/>
      <c r="I2" s="134"/>
      <c r="J2" s="134"/>
    </row>
    <row r="3" spans="1:10">
      <c r="A3" s="101"/>
      <c r="B3" s="101"/>
      <c r="C3" s="101"/>
      <c r="D3" s="101"/>
      <c r="E3" s="101"/>
      <c r="F3" s="101"/>
      <c r="G3" s="101"/>
      <c r="H3" s="101"/>
      <c r="I3" s="101"/>
      <c r="J3" s="101"/>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2</v>
      </c>
      <c r="B6" s="135" t="s">
        <v>210</v>
      </c>
      <c r="C6" s="136"/>
      <c r="D6" s="136"/>
      <c r="E6" s="137"/>
      <c r="G6" s="7" t="s">
        <v>3</v>
      </c>
      <c r="H6" s="8"/>
      <c r="I6" s="8"/>
      <c r="J6" s="117"/>
    </row>
    <row r="7" spans="1:10">
      <c r="A7" s="6" t="s">
        <v>4</v>
      </c>
      <c r="B7" s="135" t="s">
        <v>211</v>
      </c>
      <c r="C7" s="136"/>
      <c r="D7" s="137"/>
      <c r="G7" s="9" t="s">
        <v>5</v>
      </c>
      <c r="I7" s="118"/>
      <c r="J7" s="10"/>
    </row>
    <row r="8" spans="1:10">
      <c r="A8" s="11"/>
      <c r="J8" s="10"/>
    </row>
    <row r="9" spans="1:10" ht="13.5" thickBot="1">
      <c r="A9" s="12"/>
      <c r="B9" s="13"/>
      <c r="C9" s="13"/>
      <c r="D9" s="13"/>
      <c r="E9" s="13"/>
      <c r="F9" s="13"/>
      <c r="G9" s="13"/>
      <c r="H9" s="13"/>
      <c r="I9" s="13"/>
      <c r="J9" s="14"/>
    </row>
    <row r="10" spans="1:10" ht="9" customHeight="1" thickBot="1">
      <c r="A10" s="15"/>
      <c r="B10" s="15"/>
      <c r="C10" s="15"/>
      <c r="D10" s="15"/>
      <c r="E10" s="15"/>
      <c r="F10" s="15"/>
      <c r="G10" s="15"/>
      <c r="H10" s="15"/>
      <c r="I10" s="15"/>
      <c r="J10" s="15"/>
    </row>
    <row r="11" spans="1:10">
      <c r="A11" s="3"/>
      <c r="B11" s="4"/>
      <c r="C11" s="4"/>
      <c r="D11" s="4"/>
      <c r="E11" s="4"/>
      <c r="F11" s="4"/>
      <c r="G11" s="4"/>
      <c r="H11" s="4"/>
      <c r="I11" s="4"/>
      <c r="J11" s="5"/>
    </row>
    <row r="12" spans="1:10">
      <c r="A12" s="6" t="s">
        <v>66</v>
      </c>
      <c r="J12" s="10"/>
    </row>
    <row r="13" spans="1:10">
      <c r="A13" s="6"/>
      <c r="D13" s="101" t="s">
        <v>67</v>
      </c>
      <c r="E13" s="101"/>
      <c r="F13" s="101" t="s">
        <v>68</v>
      </c>
      <c r="J13" s="10"/>
    </row>
    <row r="14" spans="1:10">
      <c r="A14" s="6"/>
      <c r="B14" s="82" t="s">
        <v>69</v>
      </c>
      <c r="C14" s="16"/>
      <c r="D14" s="122" t="s">
        <v>228</v>
      </c>
      <c r="E14" s="16"/>
      <c r="F14" s="122">
        <v>2026</v>
      </c>
      <c r="G14" s="16"/>
      <c r="J14" s="10"/>
    </row>
    <row r="15" spans="1:10">
      <c r="A15" s="11"/>
      <c r="B15" s="82" t="s">
        <v>70</v>
      </c>
      <c r="D15" s="122" t="s">
        <v>229</v>
      </c>
      <c r="F15" s="122">
        <v>2027</v>
      </c>
      <c r="G15" s="16"/>
      <c r="J15" s="10"/>
    </row>
    <row r="16" spans="1:10">
      <c r="A16" s="6"/>
      <c r="B16" s="82" t="s">
        <v>71</v>
      </c>
      <c r="D16" s="122" t="s">
        <v>224</v>
      </c>
      <c r="E16" s="16"/>
      <c r="F16" s="122">
        <v>2027</v>
      </c>
      <c r="G16" s="16"/>
      <c r="J16" s="10"/>
    </row>
    <row r="17" spans="1:11" ht="13.5" thickBot="1">
      <c r="A17" s="12"/>
      <c r="B17" s="13"/>
      <c r="C17" s="13"/>
      <c r="D17" s="13"/>
      <c r="E17" s="13"/>
      <c r="F17" s="13"/>
      <c r="G17" s="13"/>
      <c r="H17" s="13"/>
      <c r="I17" s="13"/>
      <c r="J17" s="14"/>
    </row>
    <row r="18" spans="1:11" ht="9" customHeight="1" thickBot="1">
      <c r="A18" s="15"/>
      <c r="B18" s="15"/>
      <c r="C18" s="15"/>
      <c r="D18" s="15"/>
      <c r="E18" s="15"/>
      <c r="F18" s="15"/>
      <c r="G18" s="15"/>
      <c r="H18" s="15"/>
      <c r="I18" s="15"/>
      <c r="J18" s="15"/>
    </row>
    <row r="19" spans="1:11">
      <c r="A19" s="3"/>
      <c r="B19" s="4"/>
      <c r="C19" s="4"/>
      <c r="D19" s="4"/>
      <c r="E19" s="4"/>
      <c r="F19" s="4"/>
      <c r="G19" s="4"/>
      <c r="H19" s="4"/>
      <c r="I19" s="4"/>
      <c r="J19" s="5"/>
    </row>
    <row r="20" spans="1:11">
      <c r="A20" s="7" t="s">
        <v>72</v>
      </c>
      <c r="D20" s="83"/>
      <c r="J20" s="10"/>
    </row>
    <row r="21" spans="1:11" ht="39">
      <c r="F21" s="84" t="s">
        <v>225</v>
      </c>
      <c r="G21" s="84" t="s">
        <v>231</v>
      </c>
      <c r="H21" s="84" t="s">
        <v>73</v>
      </c>
      <c r="J21" s="10"/>
    </row>
    <row r="22" spans="1:11">
      <c r="B22" s="7" t="s">
        <v>74</v>
      </c>
      <c r="F22" s="83"/>
      <c r="G22" s="83"/>
      <c r="H22" s="85"/>
      <c r="J22" s="10"/>
    </row>
    <row r="23" spans="1:11">
      <c r="B23" s="1" t="s">
        <v>230</v>
      </c>
      <c r="D23" s="83"/>
      <c r="F23" s="109">
        <v>354000</v>
      </c>
      <c r="G23" s="109">
        <f>10%*F23</f>
        <v>35400</v>
      </c>
      <c r="H23" s="85">
        <f>F23+G23</f>
        <v>389400</v>
      </c>
      <c r="J23" s="10"/>
    </row>
    <row r="24" spans="1:11">
      <c r="B24" s="1" t="s">
        <v>75</v>
      </c>
      <c r="D24" s="83"/>
      <c r="F24" s="109"/>
      <c r="G24" s="109"/>
      <c r="H24" s="85">
        <f t="shared" ref="H24:H25" si="0">F24+G24</f>
        <v>0</v>
      </c>
      <c r="J24" s="10"/>
    </row>
    <row r="25" spans="1:11">
      <c r="B25" s="1" t="s">
        <v>76</v>
      </c>
      <c r="D25" s="83"/>
      <c r="F25" s="109"/>
      <c r="G25" s="109"/>
      <c r="H25" s="85">
        <f t="shared" si="0"/>
        <v>0</v>
      </c>
      <c r="J25" s="10"/>
    </row>
    <row r="26" spans="1:11">
      <c r="D26" s="83"/>
      <c r="F26" s="83"/>
      <c r="G26" s="83"/>
      <c r="H26" s="85"/>
      <c r="J26" s="10"/>
    </row>
    <row r="27" spans="1:11">
      <c r="B27" s="7" t="s">
        <v>77</v>
      </c>
      <c r="F27" s="83"/>
      <c r="G27" s="83"/>
      <c r="H27" s="85"/>
      <c r="J27" s="10"/>
    </row>
    <row r="28" spans="1:11">
      <c r="B28" s="1" t="s">
        <v>78</v>
      </c>
      <c r="D28" s="86"/>
      <c r="F28" s="109">
        <v>1814100</v>
      </c>
      <c r="G28" s="109">
        <f>10%*F28</f>
        <v>181410</v>
      </c>
      <c r="H28" s="85">
        <f t="shared" ref="H28:H30" si="1">F28+G28</f>
        <v>1995510</v>
      </c>
      <c r="J28" s="10"/>
    </row>
    <row r="29" spans="1:11">
      <c r="B29" s="1" t="s">
        <v>79</v>
      </c>
      <c r="F29" s="109">
        <v>311420</v>
      </c>
      <c r="G29" s="109">
        <f>10%*F29</f>
        <v>31142</v>
      </c>
      <c r="H29" s="85">
        <f t="shared" si="1"/>
        <v>342562</v>
      </c>
      <c r="J29" s="10"/>
      <c r="K29" s="105"/>
    </row>
    <row r="30" spans="1:11">
      <c r="B30" s="1" t="s">
        <v>80</v>
      </c>
      <c r="F30" s="109">
        <v>247753</v>
      </c>
      <c r="G30" s="109">
        <f>10%*F30</f>
        <v>24775.300000000003</v>
      </c>
      <c r="H30" s="85">
        <f t="shared" si="1"/>
        <v>272528.3</v>
      </c>
      <c r="J30" s="10"/>
      <c r="K30" s="106"/>
    </row>
    <row r="31" spans="1:11">
      <c r="F31" s="83"/>
      <c r="G31" s="83"/>
      <c r="H31" s="85"/>
      <c r="J31" s="10"/>
    </row>
    <row r="32" spans="1:11">
      <c r="B32" s="7" t="s">
        <v>81</v>
      </c>
      <c r="F32" s="109">
        <v>0</v>
      </c>
      <c r="G32" s="109">
        <f>SUM(F32*0.12)</f>
        <v>0</v>
      </c>
      <c r="H32" s="85">
        <f t="shared" ref="H32:H34" si="2">F32+G32</f>
        <v>0</v>
      </c>
      <c r="J32" s="107"/>
    </row>
    <row r="33" spans="1:10">
      <c r="B33" s="7" t="s">
        <v>82</v>
      </c>
      <c r="F33" s="109">
        <v>0</v>
      </c>
      <c r="G33" s="109">
        <f>SUM(F33*0.12)</f>
        <v>0</v>
      </c>
      <c r="H33" s="85">
        <f t="shared" si="2"/>
        <v>0</v>
      </c>
      <c r="J33" s="108"/>
    </row>
    <row r="34" spans="1:10">
      <c r="B34" s="7" t="s">
        <v>83</v>
      </c>
      <c r="F34" s="109">
        <v>0</v>
      </c>
      <c r="G34" s="109">
        <f>SUM(F34*0.12)</f>
        <v>0</v>
      </c>
      <c r="H34" s="85">
        <f t="shared" si="2"/>
        <v>0</v>
      </c>
      <c r="J34" s="10"/>
    </row>
    <row r="35" spans="1:10">
      <c r="B35" s="7" t="s">
        <v>84</v>
      </c>
      <c r="F35" s="83"/>
      <c r="G35" s="83"/>
      <c r="H35" s="85"/>
      <c r="J35" s="10"/>
    </row>
    <row r="36" spans="1:10">
      <c r="B36" s="1" t="s">
        <v>218</v>
      </c>
      <c r="F36" s="109">
        <v>0</v>
      </c>
      <c r="G36" s="109">
        <f>SUM(F36*0.12)</f>
        <v>0</v>
      </c>
      <c r="H36" s="85">
        <f t="shared" ref="H36:H37" si="3">F36+G36</f>
        <v>0</v>
      </c>
      <c r="J36" s="10"/>
    </row>
    <row r="37" spans="1:10">
      <c r="B37" s="1" t="s">
        <v>221</v>
      </c>
      <c r="F37" s="109">
        <v>0</v>
      </c>
      <c r="G37" s="109">
        <f>SUM(F37*0.12)</f>
        <v>0</v>
      </c>
      <c r="H37" s="85">
        <f t="shared" si="3"/>
        <v>0</v>
      </c>
      <c r="J37" s="10"/>
    </row>
    <row r="38" spans="1:10">
      <c r="B38" s="1" t="s">
        <v>219</v>
      </c>
      <c r="F38" s="83"/>
      <c r="G38" s="83"/>
      <c r="H38" s="83"/>
      <c r="J38" s="10"/>
    </row>
    <row r="39" spans="1:10">
      <c r="B39" s="1" t="s">
        <v>222</v>
      </c>
      <c r="F39" s="83"/>
      <c r="G39" s="83"/>
      <c r="H39" s="83"/>
      <c r="J39" s="10"/>
    </row>
    <row r="40" spans="1:10">
      <c r="F40" s="83"/>
      <c r="G40" s="83"/>
      <c r="H40" s="83"/>
      <c r="J40" s="10"/>
    </row>
    <row r="41" spans="1:10">
      <c r="B41" s="87" t="s">
        <v>85</v>
      </c>
      <c r="C41" s="87"/>
      <c r="D41" s="87"/>
      <c r="E41" s="87"/>
      <c r="F41" s="88">
        <f>SUM(F23:F39)</f>
        <v>2727273</v>
      </c>
      <c r="G41" s="88">
        <f>SUM(G23:G39)</f>
        <v>272727.3</v>
      </c>
      <c r="H41" s="88">
        <f>SUM(H23:H39)</f>
        <v>3000000.3</v>
      </c>
      <c r="J41" s="10"/>
    </row>
    <row r="42" spans="1:10" ht="13.5" thickBot="1">
      <c r="A42" s="12"/>
      <c r="B42" s="13"/>
      <c r="C42" s="13"/>
      <c r="D42" s="13"/>
      <c r="E42" s="13"/>
      <c r="F42" s="13"/>
      <c r="G42" s="13"/>
      <c r="H42" s="13"/>
      <c r="I42" s="13"/>
      <c r="J42" s="14"/>
    </row>
    <row r="43" spans="1:10" ht="9" customHeight="1">
      <c r="A43" s="15"/>
      <c r="B43" s="15"/>
      <c r="C43" s="15"/>
      <c r="D43" s="15"/>
      <c r="E43" s="15"/>
      <c r="F43" s="15"/>
      <c r="G43" s="15"/>
      <c r="H43" s="15"/>
      <c r="I43" s="15"/>
      <c r="J43" s="15"/>
    </row>
    <row r="44" spans="1:10">
      <c r="A44" s="17" t="s">
        <v>223</v>
      </c>
    </row>
    <row r="45" spans="1:10">
      <c r="A45" s="18" t="s">
        <v>86</v>
      </c>
    </row>
    <row r="46" spans="1:10">
      <c r="A46" s="18"/>
    </row>
  </sheetData>
  <mergeCells count="4">
    <mergeCell ref="A1:J1"/>
    <mergeCell ref="A2:J2"/>
    <mergeCell ref="B6:E6"/>
    <mergeCell ref="B7:D7"/>
  </mergeCells>
  <pageMargins left="0.28999999999999998" right="0.23" top="0.49" bottom="0.42"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J33"/>
  <sheetViews>
    <sheetView workbookViewId="0">
      <selection activeCell="I20" sqref="I20"/>
    </sheetView>
  </sheetViews>
  <sheetFormatPr defaultColWidth="9.1796875" defaultRowHeight="13"/>
  <cols>
    <col min="1" max="1" width="11.54296875" style="1" customWidth="1"/>
    <col min="2" max="2" width="9.1796875" style="1"/>
    <col min="3" max="3" width="11" style="1" customWidth="1"/>
    <col min="4" max="4" width="12.1796875" style="1" customWidth="1"/>
    <col min="5" max="5" width="6.1796875" style="1" customWidth="1"/>
    <col min="6" max="6" width="10.1796875" style="1" customWidth="1"/>
    <col min="7" max="7" width="10.453125" style="1" bestFit="1" customWidth="1"/>
    <col min="8" max="8" width="10.81640625" style="1" customWidth="1"/>
    <col min="9" max="9" width="13.1796875" style="1" customWidth="1"/>
    <col min="10" max="10" width="12.81640625" style="1" customWidth="1"/>
    <col min="11" max="16384" width="9.1796875" style="1"/>
  </cols>
  <sheetData>
    <row r="1" spans="1:10" ht="15">
      <c r="A1" s="133" t="s">
        <v>87</v>
      </c>
      <c r="B1" s="133"/>
      <c r="C1" s="133"/>
      <c r="D1" s="133"/>
      <c r="E1" s="133"/>
      <c r="F1" s="133"/>
      <c r="G1" s="133"/>
      <c r="H1" s="133"/>
      <c r="I1" s="133"/>
      <c r="J1" s="133"/>
    </row>
    <row r="2" spans="1:10">
      <c r="A2" s="134" t="s">
        <v>65</v>
      </c>
      <c r="B2" s="134"/>
      <c r="C2" s="134"/>
      <c r="D2" s="134"/>
      <c r="E2" s="134"/>
      <c r="F2" s="134"/>
      <c r="G2" s="134"/>
      <c r="H2" s="134"/>
      <c r="I2" s="134"/>
      <c r="J2" s="134"/>
    </row>
    <row r="3" spans="1:10" ht="13.5" thickBot="1">
      <c r="A3" s="101"/>
      <c r="B3" s="101"/>
      <c r="C3" s="101"/>
      <c r="D3" s="101"/>
      <c r="E3" s="101"/>
      <c r="F3" s="101"/>
      <c r="G3" s="101"/>
      <c r="H3" s="101"/>
      <c r="I3" s="101"/>
      <c r="J3" s="101"/>
    </row>
    <row r="4" spans="1:10" ht="9" customHeight="1" thickBot="1">
      <c r="A4" s="89"/>
      <c r="B4" s="90"/>
      <c r="C4" s="90"/>
      <c r="D4" s="90"/>
      <c r="E4" s="90"/>
      <c r="F4" s="90"/>
      <c r="G4" s="90"/>
      <c r="H4" s="90"/>
      <c r="I4" s="90"/>
      <c r="J4" s="91"/>
    </row>
    <row r="5" spans="1:10">
      <c r="A5" s="3"/>
      <c r="B5" s="4"/>
      <c r="C5" s="4"/>
      <c r="D5" s="4"/>
      <c r="E5" s="4"/>
      <c r="F5" s="4"/>
      <c r="G5" s="4"/>
      <c r="H5" s="4"/>
      <c r="I5" s="4"/>
      <c r="J5" s="5"/>
    </row>
    <row r="6" spans="1:10">
      <c r="A6" s="6" t="s">
        <v>2</v>
      </c>
      <c r="B6" s="135" t="s">
        <v>210</v>
      </c>
      <c r="C6" s="136"/>
      <c r="D6" s="136"/>
      <c r="E6" s="137"/>
      <c r="G6" s="7" t="s">
        <v>3</v>
      </c>
      <c r="H6" s="8"/>
      <c r="I6" s="8"/>
      <c r="J6" s="117"/>
    </row>
    <row r="7" spans="1:10">
      <c r="A7" s="6" t="s">
        <v>4</v>
      </c>
      <c r="B7" s="135" t="s">
        <v>211</v>
      </c>
      <c r="C7" s="136"/>
      <c r="D7" s="137"/>
      <c r="G7" s="9" t="s">
        <v>5</v>
      </c>
      <c r="I7" s="118"/>
      <c r="J7" s="10"/>
    </row>
    <row r="8" spans="1:10">
      <c r="A8" s="11"/>
      <c r="J8" s="10"/>
    </row>
    <row r="9" spans="1:10" ht="13.5" thickBot="1">
      <c r="A9" s="12"/>
      <c r="B9" s="13"/>
      <c r="C9" s="13"/>
      <c r="D9" s="13"/>
      <c r="E9" s="13"/>
      <c r="F9" s="13"/>
      <c r="G9" s="13"/>
      <c r="H9" s="13"/>
      <c r="I9" s="13"/>
      <c r="J9" s="14"/>
    </row>
    <row r="10" spans="1:10" ht="9" customHeight="1" thickBot="1">
      <c r="A10" s="115"/>
      <c r="B10" s="15"/>
      <c r="C10" s="15"/>
      <c r="D10" s="15"/>
      <c r="E10" s="15"/>
      <c r="F10" s="15"/>
      <c r="G10" s="15"/>
      <c r="H10" s="15"/>
      <c r="I10" s="15"/>
      <c r="J10" s="116"/>
    </row>
    <row r="11" spans="1:10">
      <c r="A11" s="3"/>
      <c r="B11" s="4"/>
      <c r="C11" s="4"/>
      <c r="D11" s="4"/>
      <c r="E11" s="4"/>
      <c r="G11" s="4"/>
      <c r="H11" s="4"/>
      <c r="I11" s="94" t="s">
        <v>88</v>
      </c>
      <c r="J11" s="123">
        <v>308859</v>
      </c>
    </row>
    <row r="12" spans="1:10">
      <c r="A12" s="11" t="s">
        <v>89</v>
      </c>
      <c r="F12" s="84"/>
      <c r="G12" s="84"/>
      <c r="H12" s="84"/>
      <c r="I12" s="95"/>
      <c r="J12" s="10"/>
    </row>
    <row r="13" spans="1:10">
      <c r="A13" s="11"/>
      <c r="B13" s="7"/>
      <c r="F13" s="83" t="s">
        <v>90</v>
      </c>
      <c r="G13" s="83" t="s">
        <v>91</v>
      </c>
      <c r="H13" s="85" t="s">
        <v>92</v>
      </c>
      <c r="I13" s="1" t="s">
        <v>93</v>
      </c>
      <c r="J13" s="10"/>
    </row>
    <row r="14" spans="1:10">
      <c r="A14" s="11"/>
      <c r="D14" s="83"/>
      <c r="F14" s="83"/>
      <c r="G14" s="85"/>
      <c r="H14" s="111"/>
      <c r="I14" s="111"/>
      <c r="J14" s="10"/>
    </row>
    <row r="15" spans="1:10">
      <c r="A15" s="11"/>
      <c r="C15" s="1" t="s">
        <v>94</v>
      </c>
      <c r="D15" s="83"/>
      <c r="F15" s="112">
        <v>0</v>
      </c>
      <c r="G15" s="85">
        <v>0</v>
      </c>
      <c r="H15" s="111">
        <v>0</v>
      </c>
      <c r="I15" s="111">
        <v>0</v>
      </c>
      <c r="J15" s="10"/>
    </row>
    <row r="16" spans="1:10">
      <c r="A16" s="11"/>
      <c r="C16" s="1" t="s">
        <v>95</v>
      </c>
      <c r="D16" s="83"/>
      <c r="F16" s="83">
        <v>0</v>
      </c>
      <c r="G16" s="85">
        <v>0</v>
      </c>
      <c r="H16" s="111">
        <v>0</v>
      </c>
      <c r="I16" s="111">
        <v>0</v>
      </c>
      <c r="J16" s="10"/>
    </row>
    <row r="17" spans="1:10">
      <c r="A17" s="11"/>
      <c r="C17" s="1" t="s">
        <v>96</v>
      </c>
      <c r="D17" s="83"/>
      <c r="F17" s="112">
        <v>0</v>
      </c>
      <c r="G17" s="85">
        <v>0</v>
      </c>
      <c r="H17" s="111">
        <v>0</v>
      </c>
      <c r="I17" s="111">
        <v>0</v>
      </c>
      <c r="J17" s="10"/>
    </row>
    <row r="18" spans="1:10">
      <c r="A18" s="11"/>
      <c r="B18" s="7"/>
      <c r="C18" s="1" t="s">
        <v>97</v>
      </c>
      <c r="F18" s="110">
        <v>0</v>
      </c>
      <c r="G18" s="85">
        <v>0</v>
      </c>
      <c r="H18" s="111">
        <v>0</v>
      </c>
      <c r="I18" s="111">
        <v>0</v>
      </c>
      <c r="J18" s="10"/>
    </row>
    <row r="19" spans="1:10">
      <c r="A19" s="96"/>
      <c r="B19" s="97"/>
      <c r="C19" s="98" t="s">
        <v>98</v>
      </c>
      <c r="D19" s="98"/>
      <c r="E19" s="97"/>
      <c r="F19" s="113"/>
      <c r="G19" s="114">
        <f t="shared" ref="G19" si="0">H19+I19</f>
        <v>0</v>
      </c>
      <c r="H19" s="114"/>
      <c r="I19" s="114"/>
      <c r="J19" s="10"/>
    </row>
    <row r="20" spans="1:10" ht="13.5" thickBot="1">
      <c r="A20" s="12"/>
      <c r="B20" s="13"/>
      <c r="C20" s="13" t="s">
        <v>99</v>
      </c>
      <c r="D20" s="13"/>
      <c r="E20" s="13"/>
      <c r="F20" s="13">
        <f>G20/J11</f>
        <v>0</v>
      </c>
      <c r="G20" s="13">
        <f>SUM(G15:G19)</f>
        <v>0</v>
      </c>
      <c r="H20" s="13">
        <f t="shared" ref="H20:I20" si="1">SUM(H15:H19)</f>
        <v>0</v>
      </c>
      <c r="I20" s="13">
        <f t="shared" si="1"/>
        <v>0</v>
      </c>
      <c r="J20" s="14"/>
    </row>
    <row r="21" spans="1:10">
      <c r="A21" s="3"/>
      <c r="B21" s="4"/>
      <c r="C21" s="4"/>
      <c r="D21" s="4"/>
      <c r="E21" s="4"/>
      <c r="G21" s="4"/>
      <c r="H21" s="4"/>
      <c r="I21" s="94"/>
      <c r="J21" s="123"/>
    </row>
    <row r="22" spans="1:10" ht="9" customHeight="1">
      <c r="A22" s="92"/>
      <c r="B22" s="15"/>
      <c r="C22" s="15"/>
      <c r="D22" s="15"/>
      <c r="E22" s="15"/>
      <c r="F22" s="15"/>
      <c r="G22" s="15"/>
      <c r="H22" s="15"/>
      <c r="I22" s="15"/>
      <c r="J22" s="93"/>
    </row>
    <row r="23" spans="1:10">
      <c r="A23" s="11"/>
      <c r="I23" s="94"/>
      <c r="J23" s="10"/>
    </row>
    <row r="24" spans="1:10">
      <c r="A24" s="6" t="s">
        <v>100</v>
      </c>
      <c r="D24" s="83"/>
      <c r="J24" s="10"/>
    </row>
    <row r="25" spans="1:10" ht="13" customHeight="1">
      <c r="A25" s="150" t="s">
        <v>217</v>
      </c>
      <c r="B25" s="151"/>
      <c r="C25" s="151"/>
      <c r="D25" s="151"/>
      <c r="E25" s="151"/>
      <c r="F25" s="151"/>
      <c r="G25" s="151"/>
      <c r="H25" s="151"/>
      <c r="I25" s="151"/>
      <c r="J25" s="152"/>
    </row>
    <row r="26" spans="1:10">
      <c r="A26" s="153"/>
      <c r="B26" s="154"/>
      <c r="C26" s="154"/>
      <c r="D26" s="154"/>
      <c r="E26" s="154"/>
      <c r="F26" s="154"/>
      <c r="G26" s="154"/>
      <c r="H26" s="154"/>
      <c r="I26" s="154"/>
      <c r="J26" s="155"/>
    </row>
    <row r="27" spans="1:10">
      <c r="A27" s="156"/>
      <c r="B27" s="157"/>
      <c r="C27" s="157"/>
      <c r="D27" s="157"/>
      <c r="E27" s="157"/>
      <c r="F27" s="157"/>
      <c r="G27" s="157"/>
      <c r="H27" s="157"/>
      <c r="I27" s="157"/>
      <c r="J27" s="158"/>
    </row>
    <row r="28" spans="1:10">
      <c r="A28" s="6"/>
      <c r="D28" s="83"/>
      <c r="J28" s="10"/>
    </row>
    <row r="29" spans="1:10" ht="9" customHeight="1" thickBot="1">
      <c r="A29" s="26"/>
      <c r="B29" s="27"/>
      <c r="C29" s="27"/>
      <c r="D29" s="27"/>
      <c r="E29" s="27"/>
      <c r="F29" s="99"/>
      <c r="G29" s="99"/>
      <c r="H29" s="99"/>
      <c r="I29" s="100"/>
      <c r="J29" s="28"/>
    </row>
    <row r="30" spans="1:10">
      <c r="F30" s="84"/>
      <c r="G30" s="84"/>
      <c r="H30" s="84"/>
      <c r="I30" s="95"/>
    </row>
    <row r="31" spans="1:10">
      <c r="A31" s="17" t="s">
        <v>101</v>
      </c>
    </row>
    <row r="32" spans="1:10">
      <c r="A32" s="18"/>
    </row>
    <row r="33" spans="1:1">
      <c r="A33" s="18"/>
    </row>
  </sheetData>
  <mergeCells count="5">
    <mergeCell ref="A1:J1"/>
    <mergeCell ref="A2:J2"/>
    <mergeCell ref="B6:E6"/>
    <mergeCell ref="B7:D7"/>
    <mergeCell ref="A25:J27"/>
  </mergeCells>
  <pageMargins left="0.28999999999999998" right="0.23" top="0.49" bottom="0.42"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B121"/>
  <sheetViews>
    <sheetView workbookViewId="0">
      <selection activeCell="G9" sqref="G9"/>
    </sheetView>
  </sheetViews>
  <sheetFormatPr defaultColWidth="9.1796875" defaultRowHeight="10.5"/>
  <cols>
    <col min="1" max="1" width="25" style="77" customWidth="1"/>
    <col min="2" max="2" width="46" style="18" bestFit="1" customWidth="1"/>
    <col min="3" max="16384" width="9.1796875" style="18"/>
  </cols>
  <sheetData>
    <row r="1" spans="1:2">
      <c r="A1" s="77" t="s">
        <v>102</v>
      </c>
    </row>
    <row r="3" spans="1:2">
      <c r="A3" s="78" t="s">
        <v>103</v>
      </c>
      <c r="B3" s="18" t="s">
        <v>37</v>
      </c>
    </row>
    <row r="4" spans="1:2">
      <c r="A4" s="77" t="s">
        <v>104</v>
      </c>
    </row>
    <row r="5" spans="1:2">
      <c r="A5" s="77" t="s">
        <v>105</v>
      </c>
    </row>
    <row r="7" spans="1:2">
      <c r="A7" s="78" t="s">
        <v>106</v>
      </c>
      <c r="B7" s="18" t="s">
        <v>37</v>
      </c>
    </row>
    <row r="8" spans="1:2">
      <c r="A8" s="77" t="s">
        <v>107</v>
      </c>
    </row>
    <row r="9" spans="1:2">
      <c r="A9" s="77" t="s">
        <v>108</v>
      </c>
    </row>
    <row r="10" spans="1:2">
      <c r="A10" s="77" t="s">
        <v>109</v>
      </c>
    </row>
    <row r="11" spans="1:2">
      <c r="A11" s="18" t="s">
        <v>110</v>
      </c>
    </row>
    <row r="12" spans="1:2">
      <c r="A12" s="18" t="s">
        <v>111</v>
      </c>
    </row>
    <row r="13" spans="1:2">
      <c r="A13" s="18" t="s">
        <v>112</v>
      </c>
    </row>
    <row r="14" spans="1:2">
      <c r="A14" s="79" t="s">
        <v>113</v>
      </c>
    </row>
    <row r="16" spans="1:2">
      <c r="A16" s="78" t="s">
        <v>114</v>
      </c>
    </row>
    <row r="17" spans="1:2">
      <c r="A17" s="77" t="s">
        <v>115</v>
      </c>
    </row>
    <row r="18" spans="1:2">
      <c r="A18" s="77" t="s">
        <v>116</v>
      </c>
    </row>
    <row r="19" spans="1:2">
      <c r="A19" s="18" t="s">
        <v>117</v>
      </c>
    </row>
    <row r="20" spans="1:2">
      <c r="A20" s="18" t="s">
        <v>118</v>
      </c>
    </row>
    <row r="22" spans="1:2">
      <c r="A22" s="78" t="s">
        <v>119</v>
      </c>
      <c r="B22" s="18" t="s">
        <v>37</v>
      </c>
    </row>
    <row r="23" spans="1:2">
      <c r="A23" s="77" t="s">
        <v>120</v>
      </c>
    </row>
    <row r="24" spans="1:2">
      <c r="A24" s="77" t="s">
        <v>121</v>
      </c>
    </row>
    <row r="25" spans="1:2">
      <c r="A25" s="77" t="s">
        <v>122</v>
      </c>
      <c r="B25" s="18" t="s">
        <v>37</v>
      </c>
    </row>
    <row r="26" spans="1:2">
      <c r="A26" s="18" t="s">
        <v>123</v>
      </c>
    </row>
    <row r="27" spans="1:2">
      <c r="A27" s="18" t="s">
        <v>124</v>
      </c>
    </row>
    <row r="29" spans="1:2">
      <c r="A29" s="78" t="s">
        <v>125</v>
      </c>
      <c r="B29" s="18" t="s">
        <v>37</v>
      </c>
    </row>
    <row r="30" spans="1:2">
      <c r="A30" s="77" t="s">
        <v>126</v>
      </c>
    </row>
    <row r="31" spans="1:2">
      <c r="A31" s="77" t="s">
        <v>127</v>
      </c>
    </row>
    <row r="32" spans="1:2">
      <c r="A32" s="77" t="s">
        <v>128</v>
      </c>
    </row>
    <row r="33" spans="1:2">
      <c r="A33" s="77" t="s">
        <v>129</v>
      </c>
    </row>
    <row r="34" spans="1:2">
      <c r="A34" s="77" t="s">
        <v>130</v>
      </c>
    </row>
    <row r="35" spans="1:2">
      <c r="A35" s="77" t="s">
        <v>131</v>
      </c>
    </row>
    <row r="36" spans="1:2">
      <c r="A36" s="77" t="s">
        <v>132</v>
      </c>
    </row>
    <row r="37" spans="1:2">
      <c r="A37" s="77" t="s">
        <v>133</v>
      </c>
      <c r="B37" s="18" t="s">
        <v>37</v>
      </c>
    </row>
    <row r="38" spans="1:2">
      <c r="A38" s="77" t="s">
        <v>134</v>
      </c>
      <c r="B38" s="18" t="s">
        <v>37</v>
      </c>
    </row>
    <row r="39" spans="1:2">
      <c r="A39" s="77" t="s">
        <v>135</v>
      </c>
      <c r="B39" s="18" t="s">
        <v>37</v>
      </c>
    </row>
    <row r="40" spans="1:2">
      <c r="A40" s="18" t="s">
        <v>136</v>
      </c>
    </row>
    <row r="41" spans="1:2">
      <c r="A41" s="18" t="s">
        <v>137</v>
      </c>
    </row>
    <row r="42" spans="1:2">
      <c r="A42" s="18" t="s">
        <v>138</v>
      </c>
    </row>
    <row r="43" spans="1:2">
      <c r="A43" s="18" t="s">
        <v>139</v>
      </c>
    </row>
    <row r="44" spans="1:2">
      <c r="A44" s="18" t="s">
        <v>140</v>
      </c>
    </row>
    <row r="45" spans="1:2">
      <c r="A45" s="18" t="s">
        <v>141</v>
      </c>
    </row>
    <row r="46" spans="1:2">
      <c r="A46" s="18" t="s">
        <v>142</v>
      </c>
    </row>
    <row r="48" spans="1:2">
      <c r="A48" s="80" t="s">
        <v>143</v>
      </c>
      <c r="B48" s="18" t="s">
        <v>37</v>
      </c>
    </row>
    <row r="49" spans="1:1">
      <c r="A49" s="18" t="s">
        <v>144</v>
      </c>
    </row>
    <row r="50" spans="1:1">
      <c r="A50" s="18" t="s">
        <v>145</v>
      </c>
    </row>
    <row r="51" spans="1:1">
      <c r="A51" s="18" t="s">
        <v>146</v>
      </c>
    </row>
    <row r="52" spans="1:1">
      <c r="A52" s="18" t="s">
        <v>147</v>
      </c>
    </row>
    <row r="53" spans="1:1">
      <c r="A53" s="18" t="s">
        <v>148</v>
      </c>
    </row>
    <row r="54" spans="1:1">
      <c r="A54" s="18" t="s">
        <v>149</v>
      </c>
    </row>
    <row r="55" spans="1:1">
      <c r="A55" s="18" t="s">
        <v>150</v>
      </c>
    </row>
    <row r="56" spans="1:1">
      <c r="A56" s="18" t="s">
        <v>151</v>
      </c>
    </row>
    <row r="57" spans="1:1">
      <c r="A57" s="18" t="s">
        <v>152</v>
      </c>
    </row>
    <row r="58" spans="1:1">
      <c r="A58" s="18" t="s">
        <v>153</v>
      </c>
    </row>
    <row r="59" spans="1:1">
      <c r="A59" s="18" t="s">
        <v>154</v>
      </c>
    </row>
    <row r="60" spans="1:1">
      <c r="A60" s="18" t="s">
        <v>155</v>
      </c>
    </row>
    <row r="61" spans="1:1">
      <c r="A61" s="18" t="s">
        <v>156</v>
      </c>
    </row>
    <row r="62" spans="1:1">
      <c r="A62" s="18" t="s">
        <v>157</v>
      </c>
    </row>
    <row r="63" spans="1:1">
      <c r="A63" s="18" t="s">
        <v>158</v>
      </c>
    </row>
    <row r="64" spans="1:1">
      <c r="A64" s="18" t="s">
        <v>159</v>
      </c>
    </row>
    <row r="65" spans="1:2">
      <c r="A65" s="81" t="s">
        <v>160</v>
      </c>
    </row>
    <row r="66" spans="1:2">
      <c r="A66" s="81" t="s">
        <v>161</v>
      </c>
    </row>
    <row r="67" spans="1:2">
      <c r="A67" s="18"/>
    </row>
    <row r="68" spans="1:2">
      <c r="A68" s="80" t="s">
        <v>162</v>
      </c>
    </row>
    <row r="69" spans="1:2">
      <c r="A69" s="18" t="s">
        <v>163</v>
      </c>
    </row>
    <row r="70" spans="1:2">
      <c r="A70" s="18" t="s">
        <v>164</v>
      </c>
    </row>
    <row r="71" spans="1:2">
      <c r="A71" s="18" t="s">
        <v>165</v>
      </c>
    </row>
    <row r="72" spans="1:2">
      <c r="A72" s="18" t="s">
        <v>166</v>
      </c>
    </row>
    <row r="73" spans="1:2">
      <c r="A73" s="18" t="s">
        <v>167</v>
      </c>
    </row>
    <row r="74" spans="1:2">
      <c r="A74" s="18" t="s">
        <v>168</v>
      </c>
    </row>
    <row r="75" spans="1:2">
      <c r="A75" s="18" t="s">
        <v>169</v>
      </c>
    </row>
    <row r="76" spans="1:2">
      <c r="A76" s="18" t="s">
        <v>170</v>
      </c>
      <c r="B76" s="18" t="s">
        <v>37</v>
      </c>
    </row>
    <row r="77" spans="1:2">
      <c r="A77" s="18" t="s">
        <v>171</v>
      </c>
    </row>
    <row r="78" spans="1:2">
      <c r="A78" s="18" t="s">
        <v>172</v>
      </c>
    </row>
    <row r="79" spans="1:2">
      <c r="A79" s="18" t="s">
        <v>173</v>
      </c>
    </row>
    <row r="80" spans="1:2">
      <c r="A80" s="18" t="s">
        <v>174</v>
      </c>
    </row>
    <row r="81" spans="1:2">
      <c r="A81" s="18" t="s">
        <v>175</v>
      </c>
    </row>
    <row r="82" spans="1:2">
      <c r="A82" s="18" t="s">
        <v>176</v>
      </c>
    </row>
    <row r="83" spans="1:2">
      <c r="A83" s="18"/>
    </row>
    <row r="84" spans="1:2">
      <c r="A84" s="80" t="s">
        <v>177</v>
      </c>
    </row>
    <row r="85" spans="1:2">
      <c r="A85" s="18" t="s">
        <v>178</v>
      </c>
    </row>
    <row r="86" spans="1:2">
      <c r="A86" s="18" t="s">
        <v>179</v>
      </c>
    </row>
    <row r="87" spans="1:2">
      <c r="A87" s="18" t="s">
        <v>180</v>
      </c>
    </row>
    <row r="88" spans="1:2">
      <c r="A88" s="18" t="s">
        <v>181</v>
      </c>
    </row>
    <row r="89" spans="1:2">
      <c r="A89" s="18" t="s">
        <v>182</v>
      </c>
    </row>
    <row r="90" spans="1:2">
      <c r="A90" s="18" t="s">
        <v>183</v>
      </c>
    </row>
    <row r="91" spans="1:2">
      <c r="A91" s="18" t="s">
        <v>184</v>
      </c>
    </row>
    <row r="92" spans="1:2">
      <c r="A92" s="18" t="s">
        <v>185</v>
      </c>
      <c r="B92" s="18" t="s">
        <v>37</v>
      </c>
    </row>
    <row r="93" spans="1:2">
      <c r="A93" s="18" t="s">
        <v>186</v>
      </c>
    </row>
    <row r="94" spans="1:2">
      <c r="A94" s="18" t="s">
        <v>187</v>
      </c>
    </row>
    <row r="95" spans="1:2">
      <c r="A95" s="18" t="s">
        <v>188</v>
      </c>
    </row>
    <row r="96" spans="1:2">
      <c r="A96" s="18" t="s">
        <v>189</v>
      </c>
    </row>
    <row r="97" spans="1:2">
      <c r="A97" s="18" t="s">
        <v>190</v>
      </c>
    </row>
    <row r="98" spans="1:2">
      <c r="A98" s="18" t="s">
        <v>191</v>
      </c>
    </row>
    <row r="99" spans="1:2">
      <c r="A99" s="18" t="s">
        <v>192</v>
      </c>
    </row>
    <row r="100" spans="1:2">
      <c r="A100" s="81" t="s">
        <v>193</v>
      </c>
    </row>
    <row r="101" spans="1:2">
      <c r="A101" s="18"/>
    </row>
    <row r="102" spans="1:2">
      <c r="A102" s="80" t="s">
        <v>194</v>
      </c>
    </row>
    <row r="103" spans="1:2">
      <c r="A103" s="18" t="s">
        <v>195</v>
      </c>
    </row>
    <row r="104" spans="1:2">
      <c r="A104" s="18" t="s">
        <v>196</v>
      </c>
    </row>
    <row r="105" spans="1:2">
      <c r="A105" s="18" t="s">
        <v>197</v>
      </c>
    </row>
    <row r="106" spans="1:2">
      <c r="A106" s="18" t="s">
        <v>198</v>
      </c>
      <c r="B106" s="18" t="s">
        <v>37</v>
      </c>
    </row>
    <row r="107" spans="1:2">
      <c r="A107" s="18" t="s">
        <v>199</v>
      </c>
    </row>
    <row r="108" spans="1:2">
      <c r="A108" s="18" t="s">
        <v>200</v>
      </c>
    </row>
    <row r="109" spans="1:2">
      <c r="A109" s="18" t="s">
        <v>201</v>
      </c>
    </row>
    <row r="110" spans="1:2">
      <c r="A110" s="18"/>
    </row>
    <row r="111" spans="1:2">
      <c r="A111" s="80" t="s">
        <v>202</v>
      </c>
      <c r="B111" s="18" t="s">
        <v>37</v>
      </c>
    </row>
    <row r="112" spans="1:2">
      <c r="A112" s="18" t="s">
        <v>203</v>
      </c>
      <c r="B112" s="18" t="s">
        <v>37</v>
      </c>
    </row>
    <row r="113" spans="1:2">
      <c r="A113" s="18" t="s">
        <v>204</v>
      </c>
      <c r="B113" s="18" t="s">
        <v>37</v>
      </c>
    </row>
    <row r="114" spans="1:2">
      <c r="A114" s="18" t="s">
        <v>205</v>
      </c>
      <c r="B114" s="18" t="s">
        <v>37</v>
      </c>
    </row>
    <row r="115" spans="1:2">
      <c r="A115" s="18"/>
    </row>
    <row r="116" spans="1:2">
      <c r="A116" s="18"/>
    </row>
    <row r="117" spans="1:2">
      <c r="A117" s="81" t="s">
        <v>206</v>
      </c>
    </row>
    <row r="118" spans="1:2">
      <c r="A118" s="81" t="s">
        <v>207</v>
      </c>
    </row>
    <row r="119" spans="1:2">
      <c r="A119" s="18"/>
    </row>
    <row r="120" spans="1:2">
      <c r="A120" s="80" t="s">
        <v>208</v>
      </c>
    </row>
    <row r="121" spans="1:2">
      <c r="A121" s="80" t="s">
        <v>209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4FD9CB688CC384A8163E5C4799F4B61" ma:contentTypeVersion="0" ma:contentTypeDescription="Create a new document." ma:contentTypeScope="" ma:versionID="576dbdfe183b5e9f181934d1c5dcb2e5">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517ED9-B76F-4F88-8A96-7696A659DFFE}">
  <ds:schemaRefs>
    <ds:schemaRef ds:uri="http://www.w3.org/XML/1998/namespace"/>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13593B70-6570-4F1E-94EC-8DFE9CEC39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8F3DB9A-8A80-4B12-918B-AF41ABE805A5}">
  <ds:schemaRefs>
    <ds:schemaRef ds:uri="http://schemas.microsoft.com/sharepoint/v3/contenttype/forms"/>
  </ds:schemaRefs>
</ds:datastoreItem>
</file>

<file path=docMetadata/LabelInfo.xml><?xml version="1.0" encoding="utf-8"?>
<clbl:labelList xmlns:clbl="http://schemas.microsoft.com/office/2020/mipLabelMetadata">
  <clbl:label id="{3ef7cc24-ad65-4bd7-a6bc-34f32e43989a}" enabled="0" method="" siteId="{3ef7cc24-ad65-4bd7-a6bc-34f32e43989a}"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Project Summary</vt:lpstr>
      <vt:lpstr>Detailed Description</vt:lpstr>
      <vt:lpstr>Campus Space Details</vt:lpstr>
      <vt:lpstr>Project Cost Details</vt:lpstr>
      <vt:lpstr>Operating Cost Details</vt:lpstr>
      <vt:lpstr>Space-Room Codes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Dudich, Jason</dc:creator>
  <cp:keywords/>
  <dc:description/>
  <cp:lastModifiedBy>Mary Jane Michalak</cp:lastModifiedBy>
  <cp:revision/>
  <dcterms:created xsi:type="dcterms:W3CDTF">2013-05-01T17:14:46Z</dcterms:created>
  <dcterms:modified xsi:type="dcterms:W3CDTF">2025-12-31T00:57:20Z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0x010100E4FD9CB688CC384A8163E5C4799F4B61</vt:lpwstr>
  </property>
  <property fmtid="{D5CDD505-2E9C-101B-9397-08002B2CF9AE}" pid="3" name="Order">
    <vt:r8>2000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ies>
</file>